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60" windowWidth="15000" windowHeight="7935"/>
  </bookViews>
  <sheets>
    <sheet name="수영장근무편성표" sheetId="4" r:id="rId1"/>
    <sheet name="주말안전근무" sheetId="1" r:id="rId2"/>
  </sheets>
  <definedNames>
    <definedName name="_xlnm.Print_Area" localSheetId="0">수영장근무편성표!$A$1:$Q$38</definedName>
    <definedName name="_xlnm.Print_Area" localSheetId="1">주말안전근무!$A$1:$M$42</definedName>
  </definedNames>
  <calcPr calcId="145621"/>
</workbook>
</file>

<file path=xl/calcChain.xml><?xml version="1.0" encoding="utf-8"?>
<calcChain xmlns="http://schemas.openxmlformats.org/spreadsheetml/2006/main">
  <c r="AE12" i="1" l="1"/>
  <c r="M44" i="1" l="1"/>
  <c r="AC30" i="1" l="1"/>
  <c r="AC29" i="1"/>
  <c r="AB29" i="1"/>
  <c r="AA29" i="1"/>
  <c r="Z29" i="1"/>
  <c r="Y29" i="1"/>
  <c r="X29" i="1"/>
  <c r="I21" i="1" l="1"/>
  <c r="K21" i="1" s="1"/>
  <c r="M21" i="1" s="1"/>
  <c r="H21" i="1"/>
  <c r="J21" i="1" s="1"/>
  <c r="L21" i="1" s="1"/>
  <c r="C21" i="1"/>
  <c r="E21" i="1" s="1"/>
  <c r="B21" i="1"/>
  <c r="D21" i="1" s="1"/>
  <c r="I20" i="1"/>
  <c r="K20" i="1" s="1"/>
  <c r="M20" i="1" s="1"/>
  <c r="H20" i="1"/>
  <c r="J20" i="1" s="1"/>
  <c r="L20" i="1" s="1"/>
  <c r="C20" i="1"/>
  <c r="E20" i="1" s="1"/>
  <c r="B20" i="1"/>
  <c r="F20" i="1" s="1"/>
  <c r="I19" i="1"/>
  <c r="K19" i="1" s="1"/>
  <c r="M19" i="1" s="1"/>
  <c r="H19" i="1"/>
  <c r="J19" i="1" s="1"/>
  <c r="L19" i="1" s="1"/>
  <c r="C19" i="1"/>
  <c r="E19" i="1" s="1"/>
  <c r="B19" i="1"/>
  <c r="F19" i="1" s="1"/>
  <c r="I9" i="1"/>
  <c r="K9" i="1" s="1"/>
  <c r="M9" i="1" s="1"/>
  <c r="H9" i="1"/>
  <c r="J9" i="1" s="1"/>
  <c r="L9" i="1" s="1"/>
  <c r="C9" i="1"/>
  <c r="G9" i="1" s="1"/>
  <c r="B9" i="1"/>
  <c r="D9" i="1" s="1"/>
  <c r="I8" i="1"/>
  <c r="K8" i="1" s="1"/>
  <c r="M8" i="1" s="1"/>
  <c r="H8" i="1"/>
  <c r="J8" i="1" s="1"/>
  <c r="L8" i="1" s="1"/>
  <c r="C8" i="1"/>
  <c r="G8" i="1" s="1"/>
  <c r="B8" i="1"/>
  <c r="D8" i="1" s="1"/>
  <c r="I7" i="1"/>
  <c r="K7" i="1" s="1"/>
  <c r="M7" i="1" s="1"/>
  <c r="H7" i="1"/>
  <c r="J7" i="1" s="1"/>
  <c r="L7" i="1" s="1"/>
  <c r="C7" i="1"/>
  <c r="G7" i="1" s="1"/>
  <c r="B7" i="1"/>
  <c r="D7" i="1" s="1"/>
  <c r="E9" i="1" l="1"/>
  <c r="E8" i="1"/>
  <c r="E7" i="1"/>
  <c r="G20" i="1"/>
  <c r="G21" i="1"/>
  <c r="D19" i="1"/>
  <c r="D20" i="1"/>
  <c r="F21" i="1"/>
  <c r="G19" i="1"/>
  <c r="F7" i="1"/>
  <c r="F8" i="1"/>
  <c r="F9" i="1"/>
  <c r="Z26" i="1"/>
  <c r="Y26" i="1"/>
  <c r="AB26" i="1" l="1"/>
  <c r="B22" i="1"/>
  <c r="D22" i="1" s="1"/>
  <c r="C22" i="1"/>
  <c r="G22" i="1" s="1"/>
  <c r="H22" i="1"/>
  <c r="J22" i="1" s="1"/>
  <c r="L22" i="1" s="1"/>
  <c r="I22" i="1"/>
  <c r="K22" i="1" s="1"/>
  <c r="M22" i="1" s="1"/>
  <c r="B23" i="1"/>
  <c r="F23" i="1" s="1"/>
  <c r="C23" i="1"/>
  <c r="E23" i="1" s="1"/>
  <c r="H23" i="1"/>
  <c r="J23" i="1" s="1"/>
  <c r="L23" i="1" s="1"/>
  <c r="I23" i="1"/>
  <c r="K23" i="1" s="1"/>
  <c r="M23" i="1" s="1"/>
  <c r="B24" i="1"/>
  <c r="F24" i="1" s="1"/>
  <c r="C24" i="1"/>
  <c r="E24" i="1" s="1"/>
  <c r="H24" i="1"/>
  <c r="J24" i="1" s="1"/>
  <c r="L24" i="1" s="1"/>
  <c r="I24" i="1"/>
  <c r="K24" i="1" s="1"/>
  <c r="M24" i="1" s="1"/>
  <c r="G24" i="1" l="1"/>
  <c r="E22" i="1"/>
  <c r="D24" i="1"/>
  <c r="G23" i="1"/>
  <c r="D23" i="1"/>
  <c r="F22" i="1"/>
  <c r="Z8" i="1"/>
  <c r="Z9" i="1"/>
  <c r="Z10" i="1"/>
  <c r="Z11" i="1"/>
  <c r="Z12" i="1"/>
  <c r="Z13" i="1"/>
  <c r="Z14" i="1"/>
  <c r="Z15" i="1"/>
  <c r="Z16" i="1"/>
  <c r="Z17" i="1"/>
  <c r="Y17" i="1"/>
  <c r="AA17" i="1"/>
  <c r="Y21" i="1"/>
  <c r="Z21" i="1"/>
  <c r="Y22" i="1"/>
  <c r="Z22" i="1"/>
  <c r="Y23" i="1"/>
  <c r="Z23" i="1"/>
  <c r="Y24" i="1"/>
  <c r="Z24" i="1"/>
  <c r="Y25" i="1"/>
  <c r="Z25" i="1"/>
  <c r="Z20" i="1"/>
  <c r="Y20" i="1"/>
  <c r="AB24" i="1" l="1"/>
  <c r="AB21" i="1"/>
  <c r="AB17" i="1"/>
  <c r="AB20" i="1"/>
  <c r="AB22" i="1"/>
  <c r="AB25" i="1"/>
  <c r="AB23" i="1"/>
  <c r="I27" i="1"/>
  <c r="K27" i="1" s="1"/>
  <c r="M27" i="1" s="1"/>
  <c r="H27" i="1"/>
  <c r="J27" i="1" s="1"/>
  <c r="L27" i="1" s="1"/>
  <c r="C27" i="1"/>
  <c r="G27" i="1" s="1"/>
  <c r="B27" i="1"/>
  <c r="D27" i="1" s="1"/>
  <c r="I26" i="1"/>
  <c r="K26" i="1" s="1"/>
  <c r="M26" i="1" s="1"/>
  <c r="H26" i="1"/>
  <c r="J26" i="1" s="1"/>
  <c r="L26" i="1" s="1"/>
  <c r="C26" i="1"/>
  <c r="G26" i="1" s="1"/>
  <c r="B26" i="1"/>
  <c r="D26" i="1" s="1"/>
  <c r="I25" i="1"/>
  <c r="K25" i="1" s="1"/>
  <c r="M25" i="1" s="1"/>
  <c r="H25" i="1"/>
  <c r="J25" i="1" s="1"/>
  <c r="L25" i="1" s="1"/>
  <c r="C25" i="1"/>
  <c r="G25" i="1" s="1"/>
  <c r="B25" i="1"/>
  <c r="D25" i="1" s="1"/>
  <c r="A7" i="1"/>
  <c r="A10" i="1"/>
  <c r="A13" i="1"/>
  <c r="A16" i="1"/>
  <c r="A19" i="1"/>
  <c r="A22" i="1"/>
  <c r="A25" i="1"/>
  <c r="A28" i="1"/>
  <c r="A31" i="1"/>
  <c r="A34" i="1"/>
  <c r="A37" i="1"/>
  <c r="A40" i="1"/>
  <c r="A4" i="1"/>
  <c r="I42" i="1"/>
  <c r="K42" i="1" s="1"/>
  <c r="M42" i="1" s="1"/>
  <c r="H42" i="1"/>
  <c r="J42" i="1" s="1"/>
  <c r="L42" i="1" s="1"/>
  <c r="C42" i="1"/>
  <c r="G42" i="1" s="1"/>
  <c r="B42" i="1"/>
  <c r="F42" i="1" s="1"/>
  <c r="I41" i="1"/>
  <c r="K41" i="1" s="1"/>
  <c r="M41" i="1" s="1"/>
  <c r="H41" i="1"/>
  <c r="J41" i="1" s="1"/>
  <c r="L41" i="1" s="1"/>
  <c r="C41" i="1"/>
  <c r="G41" i="1" s="1"/>
  <c r="B41" i="1"/>
  <c r="F41" i="1" s="1"/>
  <c r="I40" i="1"/>
  <c r="K40" i="1" s="1"/>
  <c r="M40" i="1" s="1"/>
  <c r="H40" i="1"/>
  <c r="J40" i="1" s="1"/>
  <c r="L40" i="1" s="1"/>
  <c r="C40" i="1"/>
  <c r="G40" i="1" s="1"/>
  <c r="B40" i="1"/>
  <c r="F40" i="1" s="1"/>
  <c r="I39" i="1"/>
  <c r="K39" i="1" s="1"/>
  <c r="M39" i="1" s="1"/>
  <c r="H39" i="1"/>
  <c r="J39" i="1" s="1"/>
  <c r="L39" i="1" s="1"/>
  <c r="C39" i="1"/>
  <c r="G39" i="1" s="1"/>
  <c r="B39" i="1"/>
  <c r="F39" i="1" s="1"/>
  <c r="I38" i="1"/>
  <c r="K38" i="1" s="1"/>
  <c r="M38" i="1" s="1"/>
  <c r="H38" i="1"/>
  <c r="J38" i="1" s="1"/>
  <c r="L38" i="1" s="1"/>
  <c r="C38" i="1"/>
  <c r="G38" i="1" s="1"/>
  <c r="B38" i="1"/>
  <c r="F38" i="1" s="1"/>
  <c r="I37" i="1"/>
  <c r="K37" i="1" s="1"/>
  <c r="M37" i="1" s="1"/>
  <c r="H37" i="1"/>
  <c r="J37" i="1" s="1"/>
  <c r="L37" i="1" s="1"/>
  <c r="C37" i="1"/>
  <c r="G37" i="1" s="1"/>
  <c r="B37" i="1"/>
  <c r="F37" i="1" s="1"/>
  <c r="I36" i="1"/>
  <c r="K36" i="1" s="1"/>
  <c r="M36" i="1" s="1"/>
  <c r="H36" i="1"/>
  <c r="J36" i="1" s="1"/>
  <c r="L36" i="1" s="1"/>
  <c r="C36" i="1"/>
  <c r="G36" i="1" s="1"/>
  <c r="B36" i="1"/>
  <c r="F36" i="1" s="1"/>
  <c r="I35" i="1"/>
  <c r="K35" i="1" s="1"/>
  <c r="M35" i="1" s="1"/>
  <c r="H35" i="1"/>
  <c r="J35" i="1" s="1"/>
  <c r="L35" i="1" s="1"/>
  <c r="C35" i="1"/>
  <c r="G35" i="1" s="1"/>
  <c r="B35" i="1"/>
  <c r="F35" i="1" s="1"/>
  <c r="I34" i="1"/>
  <c r="K34" i="1" s="1"/>
  <c r="M34" i="1" s="1"/>
  <c r="H34" i="1"/>
  <c r="J34" i="1" s="1"/>
  <c r="L34" i="1" s="1"/>
  <c r="C34" i="1"/>
  <c r="G34" i="1" s="1"/>
  <c r="B34" i="1"/>
  <c r="F34" i="1" s="1"/>
  <c r="I33" i="1"/>
  <c r="K33" i="1" s="1"/>
  <c r="M33" i="1" s="1"/>
  <c r="H33" i="1"/>
  <c r="J33" i="1" s="1"/>
  <c r="L33" i="1" s="1"/>
  <c r="C33" i="1"/>
  <c r="G33" i="1" s="1"/>
  <c r="B33" i="1"/>
  <c r="F33" i="1" s="1"/>
  <c r="I32" i="1"/>
  <c r="K32" i="1" s="1"/>
  <c r="M32" i="1" s="1"/>
  <c r="H32" i="1"/>
  <c r="J32" i="1" s="1"/>
  <c r="L32" i="1" s="1"/>
  <c r="C32" i="1"/>
  <c r="G32" i="1" s="1"/>
  <c r="B32" i="1"/>
  <c r="F32" i="1" s="1"/>
  <c r="I31" i="1"/>
  <c r="K31" i="1" s="1"/>
  <c r="M31" i="1" s="1"/>
  <c r="H31" i="1"/>
  <c r="J31" i="1" s="1"/>
  <c r="L31" i="1" s="1"/>
  <c r="C31" i="1"/>
  <c r="G31" i="1" s="1"/>
  <c r="B31" i="1"/>
  <c r="F31" i="1" s="1"/>
  <c r="I18" i="1"/>
  <c r="K18" i="1" s="1"/>
  <c r="M18" i="1" s="1"/>
  <c r="H18" i="1"/>
  <c r="J18" i="1" s="1"/>
  <c r="L18" i="1" s="1"/>
  <c r="C18" i="1"/>
  <c r="G18" i="1" s="1"/>
  <c r="B18" i="1"/>
  <c r="F18" i="1" s="1"/>
  <c r="I17" i="1"/>
  <c r="K17" i="1" s="1"/>
  <c r="M17" i="1" s="1"/>
  <c r="H17" i="1"/>
  <c r="J17" i="1" s="1"/>
  <c r="L17" i="1" s="1"/>
  <c r="C17" i="1"/>
  <c r="G17" i="1" s="1"/>
  <c r="B17" i="1"/>
  <c r="F17" i="1" s="1"/>
  <c r="I16" i="1"/>
  <c r="K16" i="1" s="1"/>
  <c r="M16" i="1" s="1"/>
  <c r="H16" i="1"/>
  <c r="J16" i="1" s="1"/>
  <c r="L16" i="1" s="1"/>
  <c r="C16" i="1"/>
  <c r="G16" i="1" s="1"/>
  <c r="B16" i="1"/>
  <c r="F16" i="1" s="1"/>
  <c r="AA16" i="1"/>
  <c r="Y16" i="1"/>
  <c r="AA15" i="1"/>
  <c r="Y15" i="1"/>
  <c r="AA14" i="1"/>
  <c r="Y14" i="1"/>
  <c r="AA13" i="1"/>
  <c r="Y13" i="1"/>
  <c r="AA12" i="1"/>
  <c r="Y12" i="1"/>
  <c r="AA11" i="1"/>
  <c r="Y11" i="1"/>
  <c r="AA10" i="1"/>
  <c r="Y10" i="1"/>
  <c r="AA9" i="1"/>
  <c r="Y9" i="1"/>
  <c r="AA8" i="1"/>
  <c r="Y8" i="1"/>
  <c r="I6" i="1"/>
  <c r="K6" i="1" s="1"/>
  <c r="M6" i="1" s="1"/>
  <c r="H6" i="1"/>
  <c r="J6" i="1" s="1"/>
  <c r="L6" i="1" s="1"/>
  <c r="C6" i="1"/>
  <c r="G6" i="1" s="1"/>
  <c r="B6" i="1"/>
  <c r="D6" i="1" s="1"/>
  <c r="AA7" i="1"/>
  <c r="Z7" i="1"/>
  <c r="Y7" i="1"/>
  <c r="I5" i="1"/>
  <c r="K5" i="1" s="1"/>
  <c r="M5" i="1" s="1"/>
  <c r="H5" i="1"/>
  <c r="J5" i="1" s="1"/>
  <c r="L5" i="1" s="1"/>
  <c r="C5" i="1"/>
  <c r="G5" i="1" s="1"/>
  <c r="B5" i="1"/>
  <c r="D5" i="1" s="1"/>
  <c r="I4" i="1"/>
  <c r="K4" i="1" s="1"/>
  <c r="M4" i="1" s="1"/>
  <c r="H4" i="1"/>
  <c r="J4" i="1" s="1"/>
  <c r="L4" i="1" s="1"/>
  <c r="C4" i="1"/>
  <c r="E4" i="1" s="1"/>
  <c r="B4" i="1"/>
  <c r="F4" i="1" s="1"/>
  <c r="E35" i="1" l="1"/>
  <c r="AB10" i="1"/>
  <c r="AB14" i="1"/>
  <c r="AB12" i="1"/>
  <c r="AB16" i="1"/>
  <c r="AB11" i="1"/>
  <c r="AB15" i="1"/>
  <c r="AB7" i="1"/>
  <c r="AB8" i="1"/>
  <c r="AB9" i="1"/>
  <c r="AB13" i="1"/>
  <c r="D39" i="1"/>
  <c r="E26" i="1"/>
  <c r="D32" i="1"/>
  <c r="E27" i="1"/>
  <c r="E25" i="1"/>
  <c r="D35" i="1"/>
  <c r="D37" i="1"/>
  <c r="D40" i="1"/>
  <c r="E6" i="1"/>
  <c r="F25" i="1"/>
  <c r="F26" i="1"/>
  <c r="F27" i="1"/>
  <c r="D4" i="1"/>
  <c r="E38" i="1"/>
  <c r="F6" i="1"/>
  <c r="E18" i="1"/>
  <c r="D36" i="1"/>
  <c r="E39" i="1"/>
  <c r="E40" i="1"/>
  <c r="E5" i="1"/>
  <c r="E31" i="1"/>
  <c r="E17" i="1"/>
  <c r="G4" i="1"/>
  <c r="F5" i="1"/>
  <c r="D16" i="1"/>
  <c r="E32" i="1"/>
  <c r="D33" i="1"/>
  <c r="D34" i="1"/>
  <c r="E36" i="1"/>
  <c r="E37" i="1"/>
  <c r="D41" i="1"/>
  <c r="D42" i="1"/>
  <c r="E16" i="1"/>
  <c r="D17" i="1"/>
  <c r="D18" i="1"/>
  <c r="D31" i="1"/>
  <c r="E33" i="1"/>
  <c r="E34" i="1"/>
  <c r="D38" i="1"/>
  <c r="E41" i="1"/>
  <c r="E42" i="1"/>
</calcChain>
</file>

<file path=xl/sharedStrings.xml><?xml version="1.0" encoding="utf-8"?>
<sst xmlns="http://schemas.openxmlformats.org/spreadsheetml/2006/main" count="314" uniqueCount="177">
  <si>
    <t>입력칸</t>
    <phoneticPr fontId="6" type="noConversion"/>
  </si>
  <si>
    <t>근무수</t>
    <phoneticPr fontId="6" type="noConversion"/>
  </si>
  <si>
    <t>~07:00</t>
  </si>
  <si>
    <t>~08:00</t>
  </si>
  <si>
    <t>~09:00</t>
  </si>
  <si>
    <t>~11:00</t>
  </si>
  <si>
    <t>~12:00</t>
  </si>
  <si>
    <t>~13:00</t>
  </si>
  <si>
    <t>~15:00</t>
  </si>
  <si>
    <t>~16:00</t>
  </si>
  <si>
    <t>~17:00</t>
  </si>
  <si>
    <t>오전A</t>
    <phoneticPr fontId="6" type="noConversion"/>
  </si>
  <si>
    <t>오전B</t>
    <phoneticPr fontId="6" type="noConversion"/>
  </si>
  <si>
    <t>오후A
(6H)</t>
    <phoneticPr fontId="6" type="noConversion"/>
  </si>
  <si>
    <t>오후B
(5H)</t>
    <phoneticPr fontId="6" type="noConversion"/>
  </si>
  <si>
    <t>오전</t>
  </si>
  <si>
    <t>오후6시간</t>
  </si>
  <si>
    <t>오후5시간</t>
  </si>
  <si>
    <t>이명진</t>
  </si>
  <si>
    <t>김세희</t>
  </si>
  <si>
    <t>윤혜진</t>
  </si>
  <si>
    <t>이유림</t>
  </si>
  <si>
    <t>강종수</t>
  </si>
  <si>
    <t>전종민</t>
  </si>
  <si>
    <t>이상신</t>
  </si>
  <si>
    <t>비고</t>
    <phoneticPr fontId="6" type="noConversion"/>
  </si>
  <si>
    <t>날짜</t>
    <phoneticPr fontId="6" type="noConversion"/>
  </si>
  <si>
    <t>요일</t>
    <phoneticPr fontId="6" type="noConversion"/>
  </si>
  <si>
    <t xml:space="preserve">                  시간
  날짜              </t>
    <phoneticPr fontId="6" type="noConversion"/>
  </si>
  <si>
    <t xml:space="preserve">                   강습
                  안전
성명</t>
  </si>
  <si>
    <t>06:10 
~ 07:00</t>
  </si>
  <si>
    <t>07:00 
~ 07:50</t>
  </si>
  <si>
    <t>09:00 
~ 09:50</t>
  </si>
  <si>
    <t>10:00 
~ 10:50</t>
  </si>
  <si>
    <t>11:00 
~ 11:50</t>
  </si>
  <si>
    <t>14:00 
~ 14:50</t>
  </si>
  <si>
    <t>17:00 
~ 17:50</t>
  </si>
  <si>
    <t>19:00 
~ 19:50</t>
  </si>
  <si>
    <t>20:00 
~ 20:50</t>
  </si>
  <si>
    <t>06:00 
~ 07:00</t>
  </si>
  <si>
    <t>07:00 
~ 08:00</t>
  </si>
  <si>
    <t>08:00 
~ 09:00</t>
  </si>
  <si>
    <t>09:00 
~ 10:00</t>
  </si>
  <si>
    <t>10:00 
~ 11:00</t>
  </si>
  <si>
    <t>11:00 
~ 12:00</t>
  </si>
  <si>
    <t>12:00 
~ 13:00</t>
  </si>
  <si>
    <t>13:00 
~ 14:00</t>
  </si>
  <si>
    <t>16:00 
~ 17:00</t>
  </si>
  <si>
    <t>17:00 
~ 18:00</t>
  </si>
  <si>
    <t>18:00 
~ 19:00</t>
  </si>
  <si>
    <t>19:00 
~ 20:00</t>
  </si>
  <si>
    <t>20:00 
~ 21:00</t>
  </si>
  <si>
    <t>안전</t>
  </si>
  <si>
    <t>연수</t>
  </si>
  <si>
    <t>고급</t>
  </si>
  <si>
    <t>창원체력인증센터 운영 및 관리</t>
  </si>
  <si>
    <t>이진아</t>
  </si>
  <si>
    <t>장민지</t>
  </si>
  <si>
    <t>정유나</t>
  </si>
  <si>
    <t>정경숙,윤성애,장은영</t>
  </si>
  <si>
    <t>신영선</t>
  </si>
  <si>
    <t>김정화</t>
  </si>
  <si>
    <t>오철주</t>
  </si>
  <si>
    <t>전미경</t>
  </si>
  <si>
    <t>최용경</t>
  </si>
  <si>
    <t>윤정아</t>
  </si>
  <si>
    <t>공미순</t>
  </si>
  <si>
    <t>최은주</t>
  </si>
  <si>
    <t>김해영</t>
  </si>
  <si>
    <t>서종무</t>
  </si>
  <si>
    <t>김정자</t>
  </si>
  <si>
    <t>정수연</t>
  </si>
  <si>
    <t>문지현</t>
  </si>
  <si>
    <t>김은희</t>
  </si>
  <si>
    <t>이진형</t>
  </si>
  <si>
    <t>김정희,박미경</t>
  </si>
  <si>
    <t>조아라</t>
    <phoneticPr fontId="6" type="noConversion"/>
  </si>
  <si>
    <t>이상신</t>
    <phoneticPr fontId="6" type="noConversion"/>
  </si>
  <si>
    <t>최승희</t>
    <phoneticPr fontId="6" type="noConversion"/>
  </si>
  <si>
    <t>총 계</t>
    <phoneticPr fontId="6" type="noConversion"/>
  </si>
  <si>
    <t>양지용</t>
    <phoneticPr fontId="6" type="noConversion"/>
  </si>
  <si>
    <t>~18:00</t>
    <phoneticPr fontId="6" type="noConversion"/>
  </si>
  <si>
    <t>생존수영</t>
    <phoneticPr fontId="6" type="noConversion"/>
  </si>
  <si>
    <t>이지수</t>
    <phoneticPr fontId="6" type="noConversion"/>
  </si>
  <si>
    <t>정 기 휴 무</t>
    <phoneticPr fontId="6" type="noConversion"/>
  </si>
  <si>
    <t>정기휴무</t>
    <phoneticPr fontId="6" type="noConversion"/>
  </si>
  <si>
    <t>박미라,김선경</t>
    <phoneticPr fontId="6" type="noConversion"/>
  </si>
  <si>
    <t>강우리,이은애</t>
    <phoneticPr fontId="6" type="noConversion"/>
  </si>
  <si>
    <t>박미정,박소은,홍정경</t>
    <phoneticPr fontId="6" type="noConversion"/>
  </si>
  <si>
    <t>김동강,안동환</t>
    <phoneticPr fontId="6" type="noConversion"/>
  </si>
  <si>
    <t>김찬수</t>
    <phoneticPr fontId="6" type="noConversion"/>
  </si>
  <si>
    <t>장다은</t>
    <phoneticPr fontId="6" type="noConversion"/>
  </si>
  <si>
    <t>김찬수</t>
    <phoneticPr fontId="6" type="noConversion"/>
  </si>
  <si>
    <t>송지원</t>
  </si>
  <si>
    <t>이유진</t>
  </si>
  <si>
    <t>황가슬</t>
  </si>
  <si>
    <t>김익조</t>
  </si>
  <si>
    <t>서민우</t>
  </si>
  <si>
    <t>이해민</t>
    <phoneticPr fontId="6" type="noConversion"/>
  </si>
  <si>
    <t>민영기</t>
    <phoneticPr fontId="6" type="noConversion"/>
  </si>
  <si>
    <t>마스터</t>
    <phoneticPr fontId="6" type="noConversion"/>
  </si>
  <si>
    <t>교정</t>
    <phoneticPr fontId="6" type="noConversion"/>
  </si>
  <si>
    <t>고급</t>
    <phoneticPr fontId="6" type="noConversion"/>
  </si>
  <si>
    <t>초급</t>
    <phoneticPr fontId="6" type="noConversion"/>
  </si>
  <si>
    <t>중급</t>
    <phoneticPr fontId="6" type="noConversion"/>
  </si>
  <si>
    <t>연수</t>
    <phoneticPr fontId="6" type="noConversion"/>
  </si>
  <si>
    <t>초급</t>
    <phoneticPr fontId="6" type="noConversion"/>
  </si>
  <si>
    <t>고급</t>
    <phoneticPr fontId="6" type="noConversion"/>
  </si>
  <si>
    <t>중.고급</t>
    <phoneticPr fontId="6" type="noConversion"/>
  </si>
  <si>
    <t>최승희</t>
    <phoneticPr fontId="6" type="noConversion"/>
  </si>
  <si>
    <t>조아라</t>
    <phoneticPr fontId="6" type="noConversion"/>
  </si>
  <si>
    <t>마스터</t>
    <phoneticPr fontId="6" type="noConversion"/>
  </si>
  <si>
    <t>초급</t>
    <phoneticPr fontId="6" type="noConversion"/>
  </si>
  <si>
    <t>중급</t>
    <phoneticPr fontId="6" type="noConversion"/>
  </si>
  <si>
    <t>고급</t>
    <phoneticPr fontId="6" type="noConversion"/>
  </si>
  <si>
    <t>교정</t>
    <phoneticPr fontId="6" type="noConversion"/>
  </si>
  <si>
    <t>금</t>
    <phoneticPr fontId="6" type="noConversion"/>
  </si>
  <si>
    <t>토</t>
    <phoneticPr fontId="6" type="noConversion"/>
  </si>
  <si>
    <t>일</t>
    <phoneticPr fontId="6" type="noConversion"/>
  </si>
  <si>
    <t>추석</t>
    <phoneticPr fontId="6" type="noConversion"/>
  </si>
  <si>
    <t>6, 7, 8</t>
    <phoneticPr fontId="6" type="noConversion"/>
  </si>
  <si>
    <t>목</t>
    <phoneticPr fontId="6" type="noConversion"/>
  </si>
  <si>
    <t>토</t>
    <phoneticPr fontId="6" type="noConversion"/>
  </si>
  <si>
    <t>일</t>
    <phoneticPr fontId="6" type="noConversion"/>
  </si>
  <si>
    <t>이상신</t>
    <phoneticPr fontId="6" type="noConversion"/>
  </si>
  <si>
    <t>최승희</t>
  </si>
  <si>
    <t>최승희</t>
    <phoneticPr fontId="6" type="noConversion"/>
  </si>
  <si>
    <t>최승희</t>
    <phoneticPr fontId="6" type="noConversion"/>
  </si>
  <si>
    <t>이유진</t>
    <phoneticPr fontId="6" type="noConversion"/>
  </si>
  <si>
    <t>서민우</t>
    <phoneticPr fontId="6" type="noConversion"/>
  </si>
  <si>
    <t>전종민</t>
    <phoneticPr fontId="6" type="noConversion"/>
  </si>
  <si>
    <t>5 이하</t>
    <phoneticPr fontId="6" type="noConversion"/>
  </si>
  <si>
    <t>이상신</t>
    <phoneticPr fontId="6" type="noConversion"/>
  </si>
  <si>
    <t>황가슬</t>
    <phoneticPr fontId="6" type="noConversion"/>
  </si>
  <si>
    <t>근무일수</t>
    <phoneticPr fontId="6" type="noConversion"/>
  </si>
  <si>
    <t>휴일수</t>
    <phoneticPr fontId="6" type="noConversion"/>
  </si>
  <si>
    <t>파트수</t>
    <phoneticPr fontId="6" type="noConversion"/>
  </si>
  <si>
    <t>직원수</t>
    <phoneticPr fontId="6" type="noConversion"/>
  </si>
  <si>
    <t>휴관일</t>
    <phoneticPr fontId="6" type="noConversion"/>
  </si>
  <si>
    <t>평균근무일수</t>
    <phoneticPr fontId="6" type="noConversion"/>
  </si>
  <si>
    <t>최승희F 이상신F 이유진 김세희x 송지원 이명진 윤혜진 이유림 전종민 황가슬 이해민x</t>
    <phoneticPr fontId="6" type="noConversion"/>
  </si>
  <si>
    <t>최대한 적게</t>
    <phoneticPr fontId="6" type="noConversion"/>
  </si>
  <si>
    <t>이유림</t>
    <phoneticPr fontId="6" type="noConversion"/>
  </si>
  <si>
    <t>송지원</t>
    <phoneticPr fontId="6" type="noConversion"/>
  </si>
  <si>
    <t>이명진</t>
    <phoneticPr fontId="6" type="noConversion"/>
  </si>
  <si>
    <t>윤혜진</t>
    <phoneticPr fontId="6" type="noConversion"/>
  </si>
  <si>
    <t>김세희</t>
    <phoneticPr fontId="6" type="noConversion"/>
  </si>
  <si>
    <t>조아라</t>
    <phoneticPr fontId="6" type="noConversion"/>
  </si>
  <si>
    <t>장다은</t>
    <phoneticPr fontId="6" type="noConversion"/>
  </si>
  <si>
    <t>이유림</t>
    <phoneticPr fontId="6" type="noConversion"/>
  </si>
  <si>
    <t>이해민</t>
    <phoneticPr fontId="6" type="noConversion"/>
  </si>
  <si>
    <t>이명진X 이유진 전종민x 송지원
윤혜진 이유림 김세희 황가슬a
조아라a</t>
    <phoneticPr fontId="6" type="noConversion"/>
  </si>
  <si>
    <t>민영기</t>
    <phoneticPr fontId="6" type="noConversion"/>
  </si>
  <si>
    <t>최승희a 민영기X 김세희x 서민우p 송지원 이명진 윤혜진 이유림
전종민 황가슬 장다은a 조아라p</t>
    <phoneticPr fontId="6" type="noConversion"/>
  </si>
  <si>
    <t>김찬수</t>
  </si>
  <si>
    <t>김찬수</t>
    <phoneticPr fontId="6" type="noConversion"/>
  </si>
  <si>
    <t>김익조</t>
    <phoneticPr fontId="6" type="noConversion"/>
  </si>
  <si>
    <t>강조 :</t>
    <phoneticPr fontId="6" type="noConversion"/>
  </si>
  <si>
    <t>강종수</t>
    <phoneticPr fontId="6" type="noConversion"/>
  </si>
  <si>
    <t>강종수</t>
    <phoneticPr fontId="6" type="noConversion"/>
  </si>
  <si>
    <t>이유진f 민영기X 김세희x 조아라p
강종수x 서민우p 윤혜진x 송지원
이명진 이유림 전종민 황가슬</t>
    <phoneticPr fontId="6" type="noConversion"/>
  </si>
  <si>
    <t>7 이하(대휴 겨냥)</t>
    <phoneticPr fontId="6" type="noConversion"/>
  </si>
  <si>
    <t>이유진</t>
    <phoneticPr fontId="6" type="noConversion"/>
  </si>
  <si>
    <t>김찬수</t>
    <phoneticPr fontId="6" type="noConversion"/>
  </si>
  <si>
    <t>최승희 이상신F 서민우p 윤혜진p
송지원 이명진 이유림 전종민
김세희 황가슬 이해민x 조아라p</t>
    <phoneticPr fontId="6" type="noConversion"/>
  </si>
  <si>
    <t>최승희P 이유진f 서민우p 윤혜진a 송지원 이명진 이유림 전종민
김세희 황가슬 이해민x</t>
    <phoneticPr fontId="6" type="noConversion"/>
  </si>
  <si>
    <t>오후만 가능
5주차 공휴일 제외</t>
    <phoneticPr fontId="6" type="noConversion"/>
  </si>
  <si>
    <t xml:space="preserve"> 송지원 전종민x 이명진 윤혜진
이유림 김세희 황가슬p
조아라p 김익조a 서민우p</t>
    <phoneticPr fontId="6" type="noConversion"/>
  </si>
  <si>
    <t>명 절 연 휴</t>
    <phoneticPr fontId="6" type="noConversion"/>
  </si>
  <si>
    <r>
      <t>10월 수영장 (</t>
    </r>
    <r>
      <rPr>
        <sz val="26"/>
        <color indexed="40"/>
        <rFont val="HY견고딕"/>
        <family val="1"/>
        <charset val="129"/>
      </rPr>
      <t>주말</t>
    </r>
    <r>
      <rPr>
        <sz val="26"/>
        <rFont val="HY견고딕"/>
        <family val="1"/>
        <charset val="129"/>
      </rPr>
      <t>/</t>
    </r>
    <r>
      <rPr>
        <sz val="26"/>
        <color rgb="FFFF0000"/>
        <rFont val="HY견고딕"/>
        <family val="1"/>
        <charset val="129"/>
      </rPr>
      <t>공휴일</t>
    </r>
    <r>
      <rPr>
        <sz val="26"/>
        <color indexed="8"/>
        <rFont val="HY견고딕"/>
        <family val="1"/>
        <charset val="129"/>
      </rPr>
      <t>)</t>
    </r>
    <r>
      <rPr>
        <sz val="26"/>
        <rFont val="HY견고딕"/>
        <family val="1"/>
        <charset val="129"/>
      </rPr>
      <t xml:space="preserve">  근무표</t>
    </r>
    <phoneticPr fontId="6" type="noConversion"/>
  </si>
  <si>
    <t>3개 정도</t>
    <phoneticPr fontId="6" type="noConversion"/>
  </si>
  <si>
    <t>강조:</t>
    <phoneticPr fontId="6" type="noConversion"/>
  </si>
  <si>
    <t>전종민 이유림 송지원 이명진
윤혜진 김세희x 황가슬 장다은f
조아라f</t>
    <phoneticPr fontId="6" type="noConversion"/>
  </si>
  <si>
    <t>10월 수영장 근무(생존수영포함) 편성표</t>
    <phoneticPr fontId="6" type="noConversion"/>
  </si>
  <si>
    <t>13:45 
~ 14:00</t>
    <phoneticPr fontId="6" type="noConversion"/>
  </si>
  <si>
    <t>15:00 
~ 15:45</t>
    <phoneticPr fontId="6" type="noConversion"/>
  </si>
  <si>
    <t>★ 수영강습(2시간) : 13명,    강습+안전 : 3명,    안전근무 : 17명,    생존수영 : 1명      총 34명
★ 14시 강습 투입으로 인한 안전근무 공백은 14~16시 초단시간 안전근무자 교대로 15분 전 조기 투입 및 종료 - 직원 장다은 또는 김찬수 15:45에 투입하여 업무공백 최소화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</si>
</sst>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76" formatCode="hh:mm"/>
  </numFmts>
  <fonts count="40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26"/>
      <color indexed="8"/>
      <name val="HY견고딕"/>
      <family val="1"/>
      <charset val="129"/>
    </font>
    <font>
      <sz val="26"/>
      <color indexed="40"/>
      <name val="HY견고딕"/>
      <family val="1"/>
      <charset val="129"/>
    </font>
    <font>
      <sz val="26"/>
      <name val="HY견고딕"/>
      <family val="1"/>
      <charset val="129"/>
    </font>
    <font>
      <sz val="26"/>
      <color rgb="FFFF0000"/>
      <name val="HY견고딕"/>
      <family val="1"/>
      <charset val="129"/>
    </font>
    <font>
      <sz val="8"/>
      <name val="맑은 고딕"/>
      <family val="2"/>
      <charset val="129"/>
      <scheme val="minor"/>
    </font>
    <font>
      <b/>
      <sz val="12"/>
      <color indexed="8"/>
      <name val="굴림"/>
      <family val="3"/>
      <charset val="129"/>
    </font>
    <font>
      <sz val="14"/>
      <color theme="1"/>
      <name val="굴림"/>
      <family val="3"/>
      <charset val="129"/>
    </font>
    <font>
      <b/>
      <sz val="36"/>
      <color rgb="FFFF0000"/>
      <name val="굴림"/>
      <family val="3"/>
      <charset val="129"/>
    </font>
    <font>
      <sz val="11"/>
      <name val="돋움"/>
      <family val="3"/>
      <charset val="129"/>
    </font>
    <font>
      <b/>
      <sz val="22"/>
      <color rgb="FFFF0000"/>
      <name val="굴림"/>
      <family val="3"/>
      <charset val="129"/>
    </font>
    <font>
      <sz val="12"/>
      <color theme="1"/>
      <name val="굴림"/>
      <family val="3"/>
      <charset val="129"/>
    </font>
    <font>
      <sz val="10"/>
      <color rgb="FF000000"/>
      <name val="굴림"/>
      <family val="3"/>
      <charset val="129"/>
    </font>
    <font>
      <sz val="12"/>
      <color rgb="FF000000"/>
      <name val="굴림"/>
      <family val="3"/>
      <charset val="129"/>
    </font>
    <font>
      <sz val="10"/>
      <color theme="1"/>
      <name val="굴림"/>
      <family val="3"/>
      <charset val="129"/>
    </font>
    <font>
      <sz val="22"/>
      <color theme="1"/>
      <name val="HY견고딕"/>
      <family val="1"/>
      <charset val="129"/>
    </font>
    <font>
      <b/>
      <sz val="14"/>
      <color theme="1"/>
      <name val="맑은 고딕"/>
      <family val="3"/>
      <charset val="129"/>
      <scheme val="minor"/>
    </font>
    <font>
      <sz val="14"/>
      <color theme="1"/>
      <name val="맑은 고딕"/>
      <family val="2"/>
      <charset val="129"/>
      <scheme val="minor"/>
    </font>
    <font>
      <sz val="26"/>
      <color theme="1"/>
      <name val="HY견고딕"/>
      <family val="1"/>
      <charset val="129"/>
    </font>
    <font>
      <b/>
      <sz val="12"/>
      <color rgb="FF000000"/>
      <name val="굴림"/>
      <family val="3"/>
      <charset val="129"/>
    </font>
    <font>
      <sz val="14"/>
      <color rgb="FFFF0000"/>
      <name val="굴림"/>
      <family val="3"/>
      <charset val="129"/>
    </font>
    <font>
      <b/>
      <sz val="36"/>
      <color indexed="8"/>
      <name val="굴림"/>
      <family val="3"/>
      <charset val="129"/>
    </font>
    <font>
      <b/>
      <sz val="14"/>
      <color indexed="8"/>
      <name val="굴림"/>
      <family val="3"/>
      <charset val="129"/>
    </font>
    <font>
      <b/>
      <sz val="14"/>
      <color theme="1"/>
      <name val="굴림"/>
      <family val="3"/>
      <charset val="129"/>
    </font>
    <font>
      <b/>
      <sz val="14"/>
      <color theme="1"/>
      <name val="맑은 고딕"/>
      <family val="2"/>
      <charset val="129"/>
      <scheme val="minor"/>
    </font>
    <font>
      <sz val="12"/>
      <color theme="1"/>
      <name val="맑은 고딕"/>
      <family val="2"/>
      <charset val="129"/>
      <scheme val="minor"/>
    </font>
    <font>
      <sz val="12"/>
      <color theme="1"/>
      <name val="맑은 고딕"/>
      <family val="3"/>
      <charset val="129"/>
      <scheme val="minor"/>
    </font>
    <font>
      <sz val="9"/>
      <color theme="1"/>
      <name val="굴림"/>
      <family val="3"/>
      <charset val="129"/>
    </font>
    <font>
      <b/>
      <sz val="9"/>
      <color rgb="FFFF0000"/>
      <name val="굴림"/>
      <family val="3"/>
      <charset val="129"/>
    </font>
    <font>
      <b/>
      <sz val="11"/>
      <color theme="1"/>
      <name val="맑은 고딕"/>
      <family val="3"/>
      <charset val="129"/>
      <scheme val="minor"/>
    </font>
    <font>
      <b/>
      <sz val="18"/>
      <color theme="1"/>
      <name val="굴림"/>
      <family val="3"/>
      <charset val="129"/>
    </font>
    <font>
      <sz val="11"/>
      <color theme="1"/>
      <name val="맑은 고딕"/>
      <family val="3"/>
      <charset val="129"/>
      <scheme val="minor"/>
    </font>
    <font>
      <sz val="9"/>
      <color theme="1"/>
      <name val="맑은 고딕"/>
      <family val="2"/>
      <charset val="129"/>
      <scheme val="minor"/>
    </font>
    <font>
      <sz val="9"/>
      <color theme="1"/>
      <name val="맑은 고딕"/>
      <family val="3"/>
      <charset val="129"/>
      <scheme val="minor"/>
    </font>
    <font>
      <sz val="9"/>
      <color indexed="8"/>
      <name val="HY견고딕"/>
      <family val="1"/>
      <charset val="129"/>
    </font>
    <font>
      <b/>
      <sz val="9"/>
      <color indexed="8"/>
      <name val="굴림"/>
      <family val="3"/>
      <charset val="129"/>
    </font>
    <font>
      <b/>
      <sz val="9"/>
      <color theme="1"/>
      <name val="맑은 고딕"/>
      <family val="3"/>
      <charset val="129"/>
      <scheme val="major"/>
    </font>
    <font>
      <b/>
      <sz val="18"/>
      <color theme="1"/>
      <name val="맑은 고딕"/>
      <family val="3"/>
      <charset val="129"/>
      <scheme val="minor"/>
    </font>
    <font>
      <sz val="18"/>
      <color theme="1"/>
      <name val="맑은 고딕"/>
      <family val="3"/>
      <charset val="129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4.9989318521683403E-2"/>
        <bgColor indexed="64"/>
      </patternFill>
    </fill>
  </fills>
  <borders count="7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</borders>
  <cellStyleXfs count="10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/>
    <xf numFmtId="41" fontId="10" fillId="0" borderId="0" applyFont="0" applyFill="0" applyBorder="0" applyAlignment="0" applyProtection="0">
      <alignment vertical="center"/>
    </xf>
    <xf numFmtId="0" fontId="32" fillId="0" borderId="0">
      <alignment vertical="center"/>
    </xf>
    <xf numFmtId="41" fontId="10" fillId="0" borderId="0" applyFont="0" applyFill="0" applyBorder="0" applyAlignment="0" applyProtection="0">
      <alignment vertical="center"/>
    </xf>
    <xf numFmtId="0" fontId="10" fillId="0" borderId="0"/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308">
    <xf numFmtId="0" fontId="0" fillId="0" borderId="0" xfId="0">
      <alignment vertical="center"/>
    </xf>
    <xf numFmtId="0" fontId="2" fillId="2" borderId="0" xfId="1" applyNumberFormat="1" applyFont="1" applyFill="1" applyBorder="1" applyAlignment="1">
      <alignment horizontal="center" vertical="center" wrapText="1"/>
    </xf>
    <xf numFmtId="176" fontId="7" fillId="2" borderId="4" xfId="0" applyNumberFormat="1" applyFont="1" applyFill="1" applyBorder="1" applyAlignment="1">
      <alignment horizontal="center" vertical="center" wrapText="1"/>
    </xf>
    <xf numFmtId="176" fontId="7" fillId="2" borderId="2" xfId="0" applyNumberFormat="1" applyFont="1" applyFill="1" applyBorder="1" applyAlignment="1">
      <alignment horizontal="center" vertical="center" wrapText="1"/>
    </xf>
    <xf numFmtId="176" fontId="7" fillId="2" borderId="0" xfId="0" applyNumberFormat="1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 wrapText="1"/>
    </xf>
    <xf numFmtId="176" fontId="7" fillId="2" borderId="1" xfId="0" applyNumberFormat="1" applyFont="1" applyFill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/>
    </xf>
    <xf numFmtId="0" fontId="14" fillId="4" borderId="33" xfId="0" applyFont="1" applyFill="1" applyBorder="1" applyAlignment="1">
      <alignment horizontal="center" vertical="center" wrapText="1"/>
    </xf>
    <xf numFmtId="0" fontId="14" fillId="4" borderId="34" xfId="0" applyFont="1" applyFill="1" applyBorder="1" applyAlignment="1">
      <alignment horizontal="center" vertical="center" wrapText="1"/>
    </xf>
    <xf numFmtId="0" fontId="14" fillId="2" borderId="16" xfId="0" applyFont="1" applyFill="1" applyBorder="1" applyAlignment="1">
      <alignment horizontal="center" vertical="center" wrapText="1"/>
    </xf>
    <xf numFmtId="0" fontId="14" fillId="2" borderId="15" xfId="0" applyFont="1" applyFill="1" applyBorder="1" applyAlignment="1">
      <alignment horizontal="center" vertical="center" wrapText="1"/>
    </xf>
    <xf numFmtId="0" fontId="14" fillId="5" borderId="18" xfId="0" applyFont="1" applyFill="1" applyBorder="1" applyAlignment="1">
      <alignment horizontal="center" vertical="center" wrapText="1"/>
    </xf>
    <xf numFmtId="0" fontId="14" fillId="2" borderId="24" xfId="0" applyFont="1" applyFill="1" applyBorder="1" applyAlignment="1">
      <alignment horizontal="center" vertical="center" wrapText="1"/>
    </xf>
    <xf numFmtId="0" fontId="14" fillId="2" borderId="17" xfId="0" applyFont="1" applyFill="1" applyBorder="1" applyAlignment="1">
      <alignment horizontal="center" vertical="center" wrapText="1"/>
    </xf>
    <xf numFmtId="0" fontId="14" fillId="5" borderId="17" xfId="0" applyFont="1" applyFill="1" applyBorder="1" applyAlignment="1">
      <alignment horizontal="center" vertical="center" wrapText="1"/>
    </xf>
    <xf numFmtId="0" fontId="14" fillId="6" borderId="35" xfId="0" applyFont="1" applyFill="1" applyBorder="1" applyAlignment="1">
      <alignment horizontal="center" vertical="center" wrapText="1"/>
    </xf>
    <xf numFmtId="0" fontId="14" fillId="7" borderId="4" xfId="0" applyFont="1" applyFill="1" applyBorder="1" applyAlignment="1">
      <alignment horizontal="center" vertical="center" wrapText="1"/>
    </xf>
    <xf numFmtId="0" fontId="14" fillId="7" borderId="2" xfId="0" applyFont="1" applyFill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/>
    </xf>
    <xf numFmtId="0" fontId="14" fillId="7" borderId="17" xfId="0" applyFont="1" applyFill="1" applyBorder="1" applyAlignment="1">
      <alignment horizontal="center" vertical="center" wrapText="1"/>
    </xf>
    <xf numFmtId="0" fontId="14" fillId="7" borderId="22" xfId="0" applyFont="1" applyFill="1" applyBorder="1" applyAlignment="1">
      <alignment horizontal="center" vertical="center" wrapText="1"/>
    </xf>
    <xf numFmtId="0" fontId="14" fillId="2" borderId="22" xfId="0" applyFont="1" applyFill="1" applyBorder="1" applyAlignment="1">
      <alignment horizontal="center" vertical="center" wrapText="1"/>
    </xf>
    <xf numFmtId="0" fontId="14" fillId="5" borderId="22" xfId="0" applyFont="1" applyFill="1" applyBorder="1" applyAlignment="1">
      <alignment horizontal="center" vertical="center" wrapText="1"/>
    </xf>
    <xf numFmtId="0" fontId="14" fillId="5" borderId="21" xfId="0" applyFont="1" applyFill="1" applyBorder="1" applyAlignment="1">
      <alignment horizontal="center" vertical="center" wrapText="1"/>
    </xf>
    <xf numFmtId="0" fontId="14" fillId="6" borderId="36" xfId="0" applyFont="1" applyFill="1" applyBorder="1" applyAlignment="1">
      <alignment horizontal="center" vertical="center" wrapText="1"/>
    </xf>
    <xf numFmtId="0" fontId="14" fillId="2" borderId="18" xfId="0" applyFont="1" applyFill="1" applyBorder="1" applyAlignment="1">
      <alignment horizontal="center" vertical="center" wrapText="1"/>
    </xf>
    <xf numFmtId="0" fontId="14" fillId="7" borderId="18" xfId="0" applyFont="1" applyFill="1" applyBorder="1" applyAlignment="1">
      <alignment horizontal="center" vertical="center" wrapText="1"/>
    </xf>
    <xf numFmtId="0" fontId="14" fillId="2" borderId="23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/>
    </xf>
    <xf numFmtId="0" fontId="8" fillId="2" borderId="17" xfId="0" applyFont="1" applyFill="1" applyBorder="1" applyAlignment="1">
      <alignment horizontal="center" vertical="center"/>
    </xf>
    <xf numFmtId="0" fontId="18" fillId="2" borderId="17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14" fillId="7" borderId="38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4" fillId="2" borderId="20" xfId="0" applyFont="1" applyFill="1" applyBorder="1" applyAlignment="1">
      <alignment horizontal="center" vertical="center" wrapText="1"/>
    </xf>
    <xf numFmtId="0" fontId="14" fillId="2" borderId="21" xfId="0" applyFont="1" applyFill="1" applyBorder="1" applyAlignment="1">
      <alignment horizontal="center" vertical="center" wrapText="1"/>
    </xf>
    <xf numFmtId="0" fontId="14" fillId="5" borderId="19" xfId="0" applyFont="1" applyFill="1" applyBorder="1" applyAlignment="1">
      <alignment horizontal="center" vertical="center" wrapText="1"/>
    </xf>
    <xf numFmtId="0" fontId="14" fillId="2" borderId="19" xfId="0" applyFont="1" applyFill="1" applyBorder="1" applyAlignment="1">
      <alignment horizontal="center" vertical="center" wrapText="1"/>
    </xf>
    <xf numFmtId="0" fontId="14" fillId="2" borderId="49" xfId="0" applyFont="1" applyFill="1" applyBorder="1" applyAlignment="1">
      <alignment horizontal="center" vertical="center" wrapText="1"/>
    </xf>
    <xf numFmtId="0" fontId="14" fillId="2" borderId="42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38" xfId="0" applyFont="1" applyFill="1" applyBorder="1" applyAlignment="1">
      <alignment horizontal="center" vertical="center" wrapText="1"/>
    </xf>
    <xf numFmtId="0" fontId="14" fillId="2" borderId="50" xfId="0" applyFont="1" applyFill="1" applyBorder="1" applyAlignment="1">
      <alignment horizontal="center" vertical="center" wrapText="1"/>
    </xf>
    <xf numFmtId="0" fontId="14" fillId="2" borderId="43" xfId="0" applyFont="1" applyFill="1" applyBorder="1" applyAlignment="1">
      <alignment horizontal="center" vertical="center" wrapText="1"/>
    </xf>
    <xf numFmtId="0" fontId="14" fillId="5" borderId="38" xfId="0" applyFont="1" applyFill="1" applyBorder="1" applyAlignment="1">
      <alignment horizontal="center" vertical="center" wrapText="1"/>
    </xf>
    <xf numFmtId="0" fontId="14" fillId="7" borderId="1" xfId="0" applyFont="1" applyFill="1" applyBorder="1" applyAlignment="1">
      <alignment horizontal="center" vertical="center" wrapText="1"/>
    </xf>
    <xf numFmtId="0" fontId="14" fillId="5" borderId="16" xfId="0" applyFont="1" applyFill="1" applyBorder="1" applyAlignment="1">
      <alignment horizontal="center" vertical="center" wrapText="1"/>
    </xf>
    <xf numFmtId="0" fontId="14" fillId="7" borderId="16" xfId="0" applyFont="1" applyFill="1" applyBorder="1" applyAlignment="1">
      <alignment horizontal="center" vertical="center" wrapText="1"/>
    </xf>
    <xf numFmtId="0" fontId="14" fillId="7" borderId="20" xfId="0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14" fillId="5" borderId="11" xfId="0" applyFont="1" applyFill="1" applyBorder="1" applyAlignment="1">
      <alignment horizontal="center" vertical="center" wrapText="1"/>
    </xf>
    <xf numFmtId="0" fontId="0" fillId="0" borderId="18" xfId="0" applyFont="1" applyBorder="1" applyAlignment="1">
      <alignment horizontal="center" vertical="center"/>
    </xf>
    <xf numFmtId="0" fontId="0" fillId="0" borderId="18" xfId="0" applyBorder="1">
      <alignment vertical="center"/>
    </xf>
    <xf numFmtId="0" fontId="14" fillId="2" borderId="51" xfId="0" applyFont="1" applyFill="1" applyBorder="1" applyAlignment="1">
      <alignment horizontal="center" vertical="center" wrapText="1"/>
    </xf>
    <xf numFmtId="0" fontId="13" fillId="2" borderId="51" xfId="0" applyFont="1" applyFill="1" applyBorder="1" applyAlignment="1">
      <alignment horizontal="center" vertical="center" wrapText="1"/>
    </xf>
    <xf numFmtId="0" fontId="14" fillId="2" borderId="53" xfId="0" applyFont="1" applyFill="1" applyBorder="1" applyAlignment="1">
      <alignment horizontal="center" vertical="center" wrapText="1"/>
    </xf>
    <xf numFmtId="0" fontId="14" fillId="4" borderId="57" xfId="0" applyFont="1" applyFill="1" applyBorder="1" applyAlignment="1">
      <alignment horizontal="center" vertical="center" wrapText="1"/>
    </xf>
    <xf numFmtId="0" fontId="14" fillId="6" borderId="58" xfId="0" applyFont="1" applyFill="1" applyBorder="1" applyAlignment="1">
      <alignment horizontal="center" vertical="center" wrapText="1"/>
    </xf>
    <xf numFmtId="0" fontId="14" fillId="7" borderId="59" xfId="0" applyFont="1" applyFill="1" applyBorder="1" applyAlignment="1">
      <alignment horizontal="center" vertical="center" wrapText="1"/>
    </xf>
    <xf numFmtId="0" fontId="0" fillId="0" borderId="19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4" fillId="7" borderId="19" xfId="0" applyFont="1" applyFill="1" applyBorder="1" applyAlignment="1">
      <alignment horizontal="center" vertical="center" wrapText="1"/>
    </xf>
    <xf numFmtId="0" fontId="12" fillId="0" borderId="49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12" fillId="0" borderId="19" xfId="0" applyFont="1" applyBorder="1" applyAlignment="1">
      <alignment vertical="center"/>
    </xf>
    <xf numFmtId="0" fontId="14" fillId="7" borderId="49" xfId="0" applyFont="1" applyFill="1" applyBorder="1" applyAlignment="1">
      <alignment horizontal="center" vertical="center" wrapText="1"/>
    </xf>
    <xf numFmtId="0" fontId="0" fillId="0" borderId="16" xfId="0" applyFont="1" applyBorder="1">
      <alignment vertical="center"/>
    </xf>
    <xf numFmtId="0" fontId="20" fillId="7" borderId="3" xfId="0" applyFont="1" applyFill="1" applyBorder="1" applyAlignment="1">
      <alignment horizontal="center" vertical="center" wrapText="1"/>
    </xf>
    <xf numFmtId="0" fontId="20" fillId="7" borderId="2" xfId="0" applyFont="1" applyFill="1" applyBorder="1" applyAlignment="1">
      <alignment horizontal="center" vertical="center" wrapText="1"/>
    </xf>
    <xf numFmtId="0" fontId="0" fillId="0" borderId="17" xfId="0" applyFont="1" applyBorder="1">
      <alignment vertical="center"/>
    </xf>
    <xf numFmtId="0" fontId="14" fillId="2" borderId="54" xfId="0" applyFont="1" applyFill="1" applyBorder="1" applyAlignment="1">
      <alignment horizontal="center" vertical="center" wrapText="1"/>
    </xf>
    <xf numFmtId="0" fontId="14" fillId="2" borderId="9" xfId="0" applyFont="1" applyFill="1" applyBorder="1" applyAlignment="1">
      <alignment horizontal="center" vertical="center" wrapText="1"/>
    </xf>
    <xf numFmtId="0" fontId="14" fillId="5" borderId="10" xfId="0" applyFont="1" applyFill="1" applyBorder="1" applyAlignment="1">
      <alignment horizontal="center" vertical="center" wrapText="1"/>
    </xf>
    <xf numFmtId="0" fontId="14" fillId="2" borderId="41" xfId="0" applyFont="1" applyFill="1" applyBorder="1" applyAlignment="1">
      <alignment horizontal="center" vertical="center" wrapText="1"/>
    </xf>
    <xf numFmtId="0" fontId="14" fillId="2" borderId="39" xfId="0" applyFont="1" applyFill="1" applyBorder="1" applyAlignment="1">
      <alignment horizontal="center" vertical="center" wrapText="1"/>
    </xf>
    <xf numFmtId="0" fontId="14" fillId="2" borderId="52" xfId="0" applyFont="1" applyFill="1" applyBorder="1" applyAlignment="1">
      <alignment horizontal="center" vertical="center" wrapText="1"/>
    </xf>
    <xf numFmtId="0" fontId="14" fillId="2" borderId="59" xfId="0" applyFont="1" applyFill="1" applyBorder="1" applyAlignment="1">
      <alignment horizontal="center" vertical="center" wrapText="1"/>
    </xf>
    <xf numFmtId="0" fontId="14" fillId="5" borderId="20" xfId="0" applyFont="1" applyFill="1" applyBorder="1" applyAlignment="1">
      <alignment horizontal="center" vertical="center" wrapText="1"/>
    </xf>
    <xf numFmtId="0" fontId="14" fillId="3" borderId="46" xfId="0" applyFont="1" applyFill="1" applyBorder="1" applyAlignment="1">
      <alignment horizontal="center" vertical="center" wrapText="1"/>
    </xf>
    <xf numFmtId="0" fontId="14" fillId="3" borderId="60" xfId="0" applyFont="1" applyFill="1" applyBorder="1" applyAlignment="1">
      <alignment horizontal="center" vertical="center" wrapText="1"/>
    </xf>
    <xf numFmtId="0" fontId="14" fillId="3" borderId="61" xfId="0" applyFont="1" applyFill="1" applyBorder="1" applyAlignment="1">
      <alignment horizontal="center" vertical="center" wrapText="1"/>
    </xf>
    <xf numFmtId="0" fontId="14" fillId="5" borderId="49" xfId="0" applyFont="1" applyFill="1" applyBorder="1" applyAlignment="1">
      <alignment horizontal="center" vertical="center" wrapText="1"/>
    </xf>
    <xf numFmtId="0" fontId="0" fillId="0" borderId="19" xfId="0" applyFont="1" applyFill="1" applyBorder="1" applyAlignment="1">
      <alignment horizontal="center" vertical="center"/>
    </xf>
    <xf numFmtId="0" fontId="14" fillId="0" borderId="18" xfId="0" applyFont="1" applyFill="1" applyBorder="1" applyAlignment="1">
      <alignment horizontal="center" vertical="center" wrapText="1"/>
    </xf>
    <xf numFmtId="0" fontId="14" fillId="0" borderId="38" xfId="0" applyFont="1" applyFill="1" applyBorder="1" applyAlignment="1">
      <alignment horizontal="center" vertical="center" wrapText="1"/>
    </xf>
    <xf numFmtId="0" fontId="0" fillId="0" borderId="18" xfId="0" applyFont="1" applyFill="1" applyBorder="1" applyAlignment="1">
      <alignment horizontal="center" vertical="center"/>
    </xf>
    <xf numFmtId="0" fontId="14" fillId="0" borderId="16" xfId="0" applyFont="1" applyFill="1" applyBorder="1" applyAlignment="1">
      <alignment horizontal="center" vertical="center" wrapText="1"/>
    </xf>
    <xf numFmtId="0" fontId="14" fillId="0" borderId="17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4" fillId="0" borderId="24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24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22" xfId="0" applyFont="1" applyFill="1" applyBorder="1" applyAlignment="1">
      <alignment horizontal="center" vertical="center" wrapText="1"/>
    </xf>
    <xf numFmtId="0" fontId="8" fillId="2" borderId="23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24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20" xfId="0" applyFont="1" applyFill="1" applyBorder="1" applyAlignment="1">
      <alignment horizontal="center" vertical="center" wrapText="1"/>
    </xf>
    <xf numFmtId="0" fontId="8" fillId="2" borderId="21" xfId="0" applyFont="1" applyFill="1" applyBorder="1" applyAlignment="1">
      <alignment horizontal="center" vertical="center" wrapText="1"/>
    </xf>
    <xf numFmtId="176" fontId="7" fillId="2" borderId="59" xfId="0" applyNumberFormat="1" applyFont="1" applyFill="1" applyBorder="1" applyAlignment="1">
      <alignment horizontal="center" vertical="center" wrapText="1"/>
    </xf>
    <xf numFmtId="0" fontId="8" fillId="2" borderId="59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0" fontId="8" fillId="2" borderId="41" xfId="0" applyFont="1" applyFill="1" applyBorder="1" applyAlignment="1">
      <alignment horizontal="center" vertical="center" wrapText="1"/>
    </xf>
    <xf numFmtId="0" fontId="8" fillId="2" borderId="49" xfId="0" applyFont="1" applyFill="1" applyBorder="1" applyAlignment="1">
      <alignment horizontal="center" vertical="center" wrapText="1"/>
    </xf>
    <xf numFmtId="0" fontId="8" fillId="2" borderId="42" xfId="0" applyFont="1" applyFill="1" applyBorder="1" applyAlignment="1">
      <alignment horizontal="center" vertical="center" wrapText="1"/>
    </xf>
    <xf numFmtId="176" fontId="7" fillId="2" borderId="20" xfId="0" applyNumberFormat="1" applyFont="1" applyFill="1" applyBorder="1" applyAlignment="1">
      <alignment horizontal="center" vertical="center" wrapText="1"/>
    </xf>
    <xf numFmtId="176" fontId="7" fillId="2" borderId="22" xfId="0" applyNumberFormat="1" applyFont="1" applyFill="1" applyBorder="1" applyAlignment="1">
      <alignment horizontal="center" vertical="center" wrapText="1"/>
    </xf>
    <xf numFmtId="176" fontId="7" fillId="2" borderId="49" xfId="0" applyNumberFormat="1" applyFont="1" applyFill="1" applyBorder="1" applyAlignment="1">
      <alignment horizontal="center" vertical="center" wrapText="1"/>
    </xf>
    <xf numFmtId="176" fontId="7" fillId="2" borderId="21" xfId="0" applyNumberFormat="1" applyFont="1" applyFill="1" applyBorder="1" applyAlignment="1">
      <alignment horizontal="center" vertical="center" wrapText="1"/>
    </xf>
    <xf numFmtId="0" fontId="8" fillId="9" borderId="1" xfId="0" applyFont="1" applyFill="1" applyBorder="1" applyAlignment="1">
      <alignment horizontal="center" vertical="center" wrapText="1"/>
    </xf>
    <xf numFmtId="0" fontId="8" fillId="9" borderId="4" xfId="0" applyFont="1" applyFill="1" applyBorder="1" applyAlignment="1">
      <alignment horizontal="center" vertical="center" wrapText="1"/>
    </xf>
    <xf numFmtId="0" fontId="8" fillId="9" borderId="59" xfId="0" applyFont="1" applyFill="1" applyBorder="1" applyAlignment="1">
      <alignment horizontal="center" vertical="center" wrapText="1"/>
    </xf>
    <xf numFmtId="0" fontId="8" fillId="9" borderId="16" xfId="0" applyFont="1" applyFill="1" applyBorder="1" applyAlignment="1">
      <alignment horizontal="center" vertical="center" wrapText="1"/>
    </xf>
    <xf numFmtId="0" fontId="8" fillId="9" borderId="18" xfId="0" applyFont="1" applyFill="1" applyBorder="1" applyAlignment="1">
      <alignment horizontal="center" vertical="center" wrapText="1"/>
    </xf>
    <xf numFmtId="0" fontId="8" fillId="9" borderId="19" xfId="0" applyFont="1" applyFill="1" applyBorder="1" applyAlignment="1">
      <alignment horizontal="center" vertical="center" wrapText="1"/>
    </xf>
    <xf numFmtId="0" fontId="8" fillId="9" borderId="8" xfId="0" applyFont="1" applyFill="1" applyBorder="1" applyAlignment="1">
      <alignment horizontal="center" vertical="center" wrapText="1"/>
    </xf>
    <xf numFmtId="0" fontId="8" fillId="9" borderId="11" xfId="0" applyFont="1" applyFill="1" applyBorder="1" applyAlignment="1">
      <alignment horizontal="center" vertical="center" wrapText="1"/>
    </xf>
    <xf numFmtId="0" fontId="8" fillId="9" borderId="41" xfId="0" applyFont="1" applyFill="1" applyBorder="1" applyAlignment="1">
      <alignment horizontal="center" vertical="center" wrapText="1"/>
    </xf>
    <xf numFmtId="0" fontId="8" fillId="9" borderId="2" xfId="0" applyFont="1" applyFill="1" applyBorder="1" applyAlignment="1">
      <alignment horizontal="center" vertical="center" wrapText="1"/>
    </xf>
    <xf numFmtId="0" fontId="8" fillId="9" borderId="17" xfId="0" applyFont="1" applyFill="1" applyBorder="1" applyAlignment="1">
      <alignment horizontal="center" vertical="center" wrapText="1"/>
    </xf>
    <xf numFmtId="0" fontId="8" fillId="9" borderId="20" xfId="0" applyFont="1" applyFill="1" applyBorder="1" applyAlignment="1">
      <alignment horizontal="center" vertical="center" wrapText="1"/>
    </xf>
    <xf numFmtId="0" fontId="8" fillId="9" borderId="22" xfId="0" applyFont="1" applyFill="1" applyBorder="1" applyAlignment="1">
      <alignment horizontal="center" vertical="center" wrapText="1"/>
    </xf>
    <xf numFmtId="0" fontId="8" fillId="9" borderId="21" xfId="0" applyFont="1" applyFill="1" applyBorder="1" applyAlignment="1">
      <alignment horizontal="center" vertical="center" wrapText="1"/>
    </xf>
    <xf numFmtId="0" fontId="8" fillId="9" borderId="23" xfId="0" applyFont="1" applyFill="1" applyBorder="1" applyAlignment="1">
      <alignment horizontal="center" vertical="center" wrapText="1"/>
    </xf>
    <xf numFmtId="0" fontId="8" fillId="9" borderId="15" xfId="0" applyFont="1" applyFill="1" applyBorder="1" applyAlignment="1">
      <alignment horizontal="center" vertical="center" wrapText="1"/>
    </xf>
    <xf numFmtId="0" fontId="8" fillId="9" borderId="42" xfId="0" applyFont="1" applyFill="1" applyBorder="1" applyAlignment="1">
      <alignment horizontal="center" vertical="center" wrapText="1"/>
    </xf>
    <xf numFmtId="0" fontId="8" fillId="9" borderId="9" xfId="0" applyFont="1" applyFill="1" applyBorder="1" applyAlignment="1">
      <alignment horizontal="center" vertical="center" wrapText="1"/>
    </xf>
    <xf numFmtId="0" fontId="8" fillId="9" borderId="49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8" fillId="2" borderId="41" xfId="0" applyFont="1" applyFill="1" applyBorder="1" applyAlignment="1">
      <alignment horizontal="center" vertical="center"/>
    </xf>
    <xf numFmtId="0" fontId="8" fillId="2" borderId="49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10" borderId="0" xfId="0" applyFont="1" applyFill="1" applyBorder="1" applyAlignment="1">
      <alignment horizontal="center" vertical="center" wrapText="1"/>
    </xf>
    <xf numFmtId="176" fontId="23" fillId="2" borderId="66" xfId="0" applyNumberFormat="1" applyFont="1" applyFill="1" applyBorder="1" applyAlignment="1">
      <alignment horizontal="center" vertical="center" wrapText="1"/>
    </xf>
    <xf numFmtId="176" fontId="23" fillId="2" borderId="67" xfId="0" applyNumberFormat="1" applyFont="1" applyFill="1" applyBorder="1" applyAlignment="1">
      <alignment horizontal="center" vertical="center" wrapText="1"/>
    </xf>
    <xf numFmtId="176" fontId="23" fillId="2" borderId="68" xfId="0" applyNumberFormat="1" applyFont="1" applyFill="1" applyBorder="1" applyAlignment="1">
      <alignment horizontal="center" vertical="center" wrapText="1"/>
    </xf>
    <xf numFmtId="176" fontId="23" fillId="2" borderId="48" xfId="0" applyNumberFormat="1" applyFont="1" applyFill="1" applyBorder="1" applyAlignment="1">
      <alignment horizontal="center" vertical="center" wrapText="1"/>
    </xf>
    <xf numFmtId="0" fontId="18" fillId="0" borderId="0" xfId="0" applyFont="1">
      <alignment vertical="center"/>
    </xf>
    <xf numFmtId="0" fontId="18" fillId="2" borderId="0" xfId="0" applyFont="1" applyFill="1">
      <alignment vertical="center"/>
    </xf>
    <xf numFmtId="0" fontId="8" fillId="2" borderId="18" xfId="0" applyFont="1" applyFill="1" applyBorder="1" applyAlignment="1">
      <alignment horizontal="center" vertical="center"/>
    </xf>
    <xf numFmtId="0" fontId="24" fillId="2" borderId="16" xfId="0" applyFont="1" applyFill="1" applyBorder="1" applyAlignment="1">
      <alignment horizontal="center" vertical="center"/>
    </xf>
    <xf numFmtId="0" fontId="24" fillId="2" borderId="18" xfId="0" applyFont="1" applyFill="1" applyBorder="1" applyAlignment="1">
      <alignment horizontal="center" vertical="center"/>
    </xf>
    <xf numFmtId="0" fontId="18" fillId="2" borderId="20" xfId="0" applyFont="1" applyFill="1" applyBorder="1" applyAlignment="1">
      <alignment horizontal="center" vertical="center"/>
    </xf>
    <xf numFmtId="0" fontId="18" fillId="2" borderId="22" xfId="0" applyFont="1" applyFill="1" applyBorder="1" applyAlignment="1">
      <alignment horizontal="center" vertical="center"/>
    </xf>
    <xf numFmtId="0" fontId="25" fillId="2" borderId="1" xfId="0" applyFont="1" applyFill="1" applyBorder="1" applyAlignment="1">
      <alignment horizontal="center" vertical="center"/>
    </xf>
    <xf numFmtId="0" fontId="24" fillId="2" borderId="4" xfId="0" applyFont="1" applyFill="1" applyBorder="1" applyAlignment="1">
      <alignment horizontal="center" vertical="center"/>
    </xf>
    <xf numFmtId="0" fontId="24" fillId="2" borderId="4" xfId="0" applyFont="1" applyFill="1" applyBorder="1">
      <alignment vertical="center"/>
    </xf>
    <xf numFmtId="0" fontId="25" fillId="2" borderId="16" xfId="0" applyFont="1" applyFill="1" applyBorder="1" applyAlignment="1">
      <alignment horizontal="center" vertical="center"/>
    </xf>
    <xf numFmtId="0" fontId="24" fillId="2" borderId="18" xfId="0" applyFont="1" applyFill="1" applyBorder="1">
      <alignment vertical="center"/>
    </xf>
    <xf numFmtId="0" fontId="25" fillId="2" borderId="20" xfId="0" applyFont="1" applyFill="1" applyBorder="1" applyAlignment="1">
      <alignment horizontal="center" vertical="center"/>
    </xf>
    <xf numFmtId="0" fontId="24" fillId="2" borderId="22" xfId="0" applyFont="1" applyFill="1" applyBorder="1" applyAlignment="1">
      <alignment horizontal="center" vertical="center"/>
    </xf>
    <xf numFmtId="0" fontId="24" fillId="2" borderId="22" xfId="0" applyFont="1" applyFill="1" applyBorder="1">
      <alignment vertical="center"/>
    </xf>
    <xf numFmtId="0" fontId="18" fillId="2" borderId="0" xfId="0" applyFont="1" applyFill="1" applyAlignment="1">
      <alignment horizontal="right" vertical="center"/>
    </xf>
    <xf numFmtId="0" fontId="26" fillId="2" borderId="18" xfId="0" applyFont="1" applyFill="1" applyBorder="1" applyAlignment="1">
      <alignment horizontal="center" vertical="center"/>
    </xf>
    <xf numFmtId="0" fontId="27" fillId="2" borderId="18" xfId="0" applyFont="1" applyFill="1" applyBorder="1" applyAlignment="1">
      <alignment horizontal="center" vertical="center"/>
    </xf>
    <xf numFmtId="0" fontId="18" fillId="5" borderId="18" xfId="0" applyFont="1" applyFill="1" applyBorder="1" applyAlignment="1">
      <alignment horizontal="right" vertical="center"/>
    </xf>
    <xf numFmtId="0" fontId="28" fillId="2" borderId="0" xfId="0" applyFont="1" applyFill="1" applyBorder="1" applyAlignment="1">
      <alignment horizontal="center" vertical="center" wrapText="1"/>
    </xf>
    <xf numFmtId="0" fontId="28" fillId="2" borderId="64" xfId="0" applyFont="1" applyFill="1" applyBorder="1" applyAlignment="1">
      <alignment horizontal="center" vertical="center" wrapText="1"/>
    </xf>
    <xf numFmtId="0" fontId="28" fillId="2" borderId="44" xfId="0" applyFont="1" applyFill="1" applyBorder="1" applyAlignment="1">
      <alignment horizontal="center" vertical="center" wrapText="1"/>
    </xf>
    <xf numFmtId="0" fontId="29" fillId="2" borderId="44" xfId="0" applyFont="1" applyFill="1" applyBorder="1" applyAlignment="1">
      <alignment horizontal="center" vertical="center" wrapText="1"/>
    </xf>
    <xf numFmtId="0" fontId="29" fillId="2" borderId="65" xfId="0" applyFont="1" applyFill="1" applyBorder="1" applyAlignment="1">
      <alignment horizontal="center" vertical="center" wrapText="1"/>
    </xf>
    <xf numFmtId="0" fontId="8" fillId="2" borderId="23" xfId="0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8" fillId="0" borderId="23" xfId="0" applyFont="1" applyFill="1" applyBorder="1" applyAlignment="1">
      <alignment horizontal="center" vertical="center" wrapText="1"/>
    </xf>
    <xf numFmtId="0" fontId="8" fillId="0" borderId="42" xfId="0" applyFont="1" applyFill="1" applyBorder="1" applyAlignment="1">
      <alignment horizontal="center" vertical="center" wrapText="1"/>
    </xf>
    <xf numFmtId="0" fontId="8" fillId="0" borderId="24" xfId="0" applyFont="1" applyFill="1" applyBorder="1" applyAlignment="1">
      <alignment horizontal="center" vertical="center" wrapText="1"/>
    </xf>
    <xf numFmtId="0" fontId="8" fillId="0" borderId="16" xfId="0" applyFont="1" applyFill="1" applyBorder="1" applyAlignment="1">
      <alignment horizontal="center" vertical="center"/>
    </xf>
    <xf numFmtId="0" fontId="8" fillId="0" borderId="17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8" fillId="0" borderId="41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0" fontId="30" fillId="11" borderId="69" xfId="0" applyFont="1" applyFill="1" applyBorder="1" applyAlignment="1">
      <alignment horizontal="right" vertical="center"/>
    </xf>
    <xf numFmtId="0" fontId="30" fillId="11" borderId="71" xfId="0" applyFont="1" applyFill="1" applyBorder="1" applyAlignment="1">
      <alignment horizontal="center" vertical="center"/>
    </xf>
    <xf numFmtId="0" fontId="33" fillId="2" borderId="0" xfId="0" applyFont="1" applyFill="1">
      <alignment vertical="center"/>
    </xf>
    <xf numFmtId="0" fontId="34" fillId="2" borderId="0" xfId="0" applyFont="1" applyFill="1">
      <alignment vertical="center"/>
    </xf>
    <xf numFmtId="0" fontId="35" fillId="2" borderId="0" xfId="1" applyNumberFormat="1" applyFont="1" applyFill="1" applyBorder="1" applyAlignment="1">
      <alignment horizontal="center" vertical="center" wrapText="1"/>
    </xf>
    <xf numFmtId="176" fontId="36" fillId="2" borderId="0" xfId="0" applyNumberFormat="1" applyFont="1" applyFill="1" applyBorder="1" applyAlignment="1">
      <alignment horizontal="center" vertical="center" wrapText="1"/>
    </xf>
    <xf numFmtId="0" fontId="33" fillId="0" borderId="0" xfId="0" applyFont="1">
      <alignment vertical="center"/>
    </xf>
    <xf numFmtId="0" fontId="8" fillId="0" borderId="20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2" borderId="43" xfId="0" applyFont="1" applyFill="1" applyBorder="1" applyAlignment="1">
      <alignment horizontal="center" vertical="center" wrapText="1"/>
    </xf>
    <xf numFmtId="0" fontId="8" fillId="2" borderId="38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50" xfId="0" applyFont="1" applyFill="1" applyBorder="1" applyAlignment="1">
      <alignment horizontal="center" vertical="center" wrapText="1"/>
    </xf>
    <xf numFmtId="41" fontId="37" fillId="12" borderId="72" xfId="3" applyNumberFormat="1" applyFont="1" applyFill="1" applyBorder="1" applyAlignment="1">
      <alignment horizontal="center" vertical="center" shrinkToFit="1"/>
    </xf>
    <xf numFmtId="0" fontId="38" fillId="2" borderId="17" xfId="0" applyFont="1" applyFill="1" applyBorder="1" applyAlignment="1">
      <alignment horizontal="center" vertical="center"/>
    </xf>
    <xf numFmtId="0" fontId="39" fillId="2" borderId="21" xfId="0" applyFont="1" applyFill="1" applyBorder="1" applyAlignment="1">
      <alignment horizontal="center" vertical="center"/>
    </xf>
    <xf numFmtId="0" fontId="39" fillId="2" borderId="0" xfId="0" applyFont="1" applyFill="1">
      <alignment vertical="center"/>
    </xf>
    <xf numFmtId="0" fontId="38" fillId="2" borderId="2" xfId="0" applyFont="1" applyFill="1" applyBorder="1" applyAlignment="1">
      <alignment horizontal="center" vertical="center"/>
    </xf>
    <xf numFmtId="0" fontId="38" fillId="2" borderId="21" xfId="0" applyFont="1" applyFill="1" applyBorder="1" applyAlignment="1">
      <alignment horizontal="center" vertical="center"/>
    </xf>
    <xf numFmtId="0" fontId="0" fillId="0" borderId="51" xfId="0" applyFont="1" applyBorder="1" applyAlignment="1">
      <alignment vertical="center"/>
    </xf>
    <xf numFmtId="0" fontId="14" fillId="5" borderId="52" xfId="0" applyFont="1" applyFill="1" applyBorder="1" applyAlignment="1">
      <alignment horizontal="center" vertical="center" wrapText="1"/>
    </xf>
    <xf numFmtId="0" fontId="14" fillId="4" borderId="74" xfId="0" applyFont="1" applyFill="1" applyBorder="1" applyAlignment="1">
      <alignment horizontal="center" vertical="center" wrapText="1"/>
    </xf>
    <xf numFmtId="0" fontId="14" fillId="6" borderId="75" xfId="0" applyFont="1" applyFill="1" applyBorder="1" applyAlignment="1">
      <alignment horizontal="center" vertical="center" wrapText="1"/>
    </xf>
    <xf numFmtId="0" fontId="12" fillId="0" borderId="51" xfId="0" applyFont="1" applyFill="1" applyBorder="1" applyAlignment="1">
      <alignment horizontal="center" vertical="center"/>
    </xf>
    <xf numFmtId="0" fontId="14" fillId="5" borderId="51" xfId="0" applyFont="1" applyFill="1" applyBorder="1" applyAlignment="1">
      <alignment horizontal="center" vertical="center" wrapText="1"/>
    </xf>
    <xf numFmtId="0" fontId="14" fillId="2" borderId="49" xfId="0" applyFont="1" applyFill="1" applyBorder="1" applyAlignment="1">
      <alignment horizontal="center" vertical="center" wrapText="1"/>
    </xf>
    <xf numFmtId="0" fontId="14" fillId="2" borderId="50" xfId="0" applyFont="1" applyFill="1" applyBorder="1" applyAlignment="1">
      <alignment horizontal="center" vertical="center" wrapText="1"/>
    </xf>
    <xf numFmtId="0" fontId="14" fillId="7" borderId="19" xfId="0" applyFont="1" applyFill="1" applyBorder="1" applyAlignment="1">
      <alignment horizontal="center" vertical="center" wrapText="1"/>
    </xf>
    <xf numFmtId="0" fontId="14" fillId="7" borderId="38" xfId="0" applyFont="1" applyFill="1" applyBorder="1" applyAlignment="1">
      <alignment horizontal="center" vertical="center" wrapText="1"/>
    </xf>
    <xf numFmtId="0" fontId="14" fillId="7" borderId="49" xfId="0" applyFont="1" applyFill="1" applyBorder="1" applyAlignment="1">
      <alignment horizontal="center" vertical="center" wrapText="1"/>
    </xf>
    <xf numFmtId="0" fontId="14" fillId="7" borderId="50" xfId="0" applyFont="1" applyFill="1" applyBorder="1" applyAlignment="1">
      <alignment horizontal="center" vertical="center" wrapText="1"/>
    </xf>
    <xf numFmtId="0" fontId="14" fillId="2" borderId="59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5" borderId="19" xfId="0" applyFont="1" applyFill="1" applyBorder="1" applyAlignment="1">
      <alignment horizontal="center" vertical="center" wrapText="1"/>
    </xf>
    <xf numFmtId="0" fontId="14" fillId="5" borderId="38" xfId="0" applyFont="1" applyFill="1" applyBorder="1" applyAlignment="1">
      <alignment horizontal="center" vertical="center" wrapText="1"/>
    </xf>
    <xf numFmtId="0" fontId="14" fillId="4" borderId="57" xfId="0" applyFont="1" applyFill="1" applyBorder="1" applyAlignment="1">
      <alignment horizontal="center" vertical="center" wrapText="1"/>
    </xf>
    <xf numFmtId="0" fontId="14" fillId="4" borderId="73" xfId="0" applyFont="1" applyFill="1" applyBorder="1" applyAlignment="1">
      <alignment horizontal="center" vertical="center" wrapText="1"/>
    </xf>
    <xf numFmtId="0" fontId="14" fillId="6" borderId="77" xfId="0" applyFont="1" applyFill="1" applyBorder="1" applyAlignment="1">
      <alignment horizontal="center" vertical="center" wrapText="1"/>
    </xf>
    <xf numFmtId="0" fontId="14" fillId="6" borderId="76" xfId="0" applyFont="1" applyFill="1" applyBorder="1" applyAlignment="1">
      <alignment horizontal="center" vertical="center" wrapText="1"/>
    </xf>
    <xf numFmtId="0" fontId="14" fillId="7" borderId="59" xfId="0" applyFont="1" applyFill="1" applyBorder="1" applyAlignment="1">
      <alignment horizontal="center" vertical="center" wrapText="1"/>
    </xf>
    <xf numFmtId="0" fontId="14" fillId="7" borderId="3" xfId="0" applyFont="1" applyFill="1" applyBorder="1" applyAlignment="1">
      <alignment horizontal="center" vertical="center" wrapText="1"/>
    </xf>
    <xf numFmtId="0" fontId="14" fillId="0" borderId="19" xfId="0" applyFont="1" applyFill="1" applyBorder="1" applyAlignment="1">
      <alignment horizontal="center" vertical="center" wrapText="1"/>
    </xf>
    <xf numFmtId="0" fontId="14" fillId="0" borderId="38" xfId="0" applyFont="1" applyFill="1" applyBorder="1" applyAlignment="1">
      <alignment horizontal="center" vertical="center" wrapText="1"/>
    </xf>
    <xf numFmtId="0" fontId="15" fillId="5" borderId="55" xfId="0" applyFont="1" applyFill="1" applyBorder="1" applyAlignment="1">
      <alignment horizontal="left" vertical="center" wrapText="1"/>
    </xf>
    <xf numFmtId="0" fontId="15" fillId="5" borderId="0" xfId="0" applyFont="1" applyFill="1" applyBorder="1" applyAlignment="1">
      <alignment horizontal="left" vertical="center" wrapText="1"/>
    </xf>
    <xf numFmtId="0" fontId="15" fillId="5" borderId="26" xfId="0" applyFont="1" applyFill="1" applyBorder="1" applyAlignment="1">
      <alignment horizontal="left" vertical="center" wrapText="1"/>
    </xf>
    <xf numFmtId="0" fontId="15" fillId="5" borderId="12" xfId="0" applyFont="1" applyFill="1" applyBorder="1" applyAlignment="1">
      <alignment horizontal="left" vertical="center" wrapText="1"/>
    </xf>
    <xf numFmtId="0" fontId="15" fillId="5" borderId="13" xfId="0" applyFont="1" applyFill="1" applyBorder="1" applyAlignment="1">
      <alignment horizontal="left" vertical="center" wrapText="1"/>
    </xf>
    <xf numFmtId="0" fontId="15" fillId="5" borderId="14" xfId="0" applyFont="1" applyFill="1" applyBorder="1" applyAlignment="1">
      <alignment horizontal="left" vertical="center" wrapText="1"/>
    </xf>
    <xf numFmtId="0" fontId="19" fillId="2" borderId="5" xfId="0" applyFont="1" applyFill="1" applyBorder="1" applyAlignment="1">
      <alignment horizontal="center" vertical="center"/>
    </xf>
    <xf numFmtId="0" fontId="16" fillId="2" borderId="6" xfId="0" applyFont="1" applyFill="1" applyBorder="1" applyAlignment="1">
      <alignment horizontal="center" vertical="center"/>
    </xf>
    <xf numFmtId="0" fontId="16" fillId="2" borderId="7" xfId="0" applyFont="1" applyFill="1" applyBorder="1" applyAlignment="1">
      <alignment horizontal="center" vertical="center"/>
    </xf>
    <xf numFmtId="0" fontId="16" fillId="2" borderId="12" xfId="0" applyFont="1" applyFill="1" applyBorder="1" applyAlignment="1">
      <alignment horizontal="center" vertical="center"/>
    </xf>
    <xf numFmtId="0" fontId="16" fillId="2" borderId="13" xfId="0" applyFont="1" applyFill="1" applyBorder="1" applyAlignment="1">
      <alignment horizontal="center" vertical="center"/>
    </xf>
    <xf numFmtId="0" fontId="16" fillId="2" borderId="14" xfId="0" applyFont="1" applyFill="1" applyBorder="1" applyAlignment="1">
      <alignment horizontal="center" vertical="center"/>
    </xf>
    <xf numFmtId="0" fontId="13" fillId="2" borderId="32" xfId="0" applyFont="1" applyFill="1" applyBorder="1" applyAlignment="1">
      <alignment horizontal="center" vertical="center" wrapText="1"/>
    </xf>
    <xf numFmtId="0" fontId="13" fillId="2" borderId="37" xfId="0" applyFont="1" applyFill="1" applyBorder="1" applyAlignment="1">
      <alignment horizontal="center" vertical="center" wrapText="1"/>
    </xf>
    <xf numFmtId="0" fontId="14" fillId="0" borderId="56" xfId="0" applyFont="1" applyFill="1" applyBorder="1" applyAlignment="1">
      <alignment horizontal="center" vertical="center" wrapText="1"/>
    </xf>
    <xf numFmtId="0" fontId="12" fillId="8" borderId="20" xfId="0" applyFont="1" applyFill="1" applyBorder="1" applyAlignment="1">
      <alignment horizontal="center" vertical="center"/>
    </xf>
    <xf numFmtId="0" fontId="12" fillId="8" borderId="22" xfId="0" applyFont="1" applyFill="1" applyBorder="1" applyAlignment="1">
      <alignment horizontal="center" vertical="center"/>
    </xf>
    <xf numFmtId="0" fontId="14" fillId="8" borderId="23" xfId="0" applyFont="1" applyFill="1" applyBorder="1" applyAlignment="1">
      <alignment horizontal="center" vertical="center" wrapText="1"/>
    </xf>
    <xf numFmtId="0" fontId="14" fillId="8" borderId="15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left" vertical="center" wrapText="1"/>
    </xf>
    <xf numFmtId="0" fontId="8" fillId="2" borderId="26" xfId="0" applyFont="1" applyFill="1" applyBorder="1" applyAlignment="1">
      <alignment horizontal="left" vertical="center" wrapText="1"/>
    </xf>
    <xf numFmtId="0" fontId="8" fillId="2" borderId="27" xfId="0" applyFont="1" applyFill="1" applyBorder="1" applyAlignment="1">
      <alignment horizontal="left" vertical="center" wrapText="1"/>
    </xf>
    <xf numFmtId="0" fontId="8" fillId="2" borderId="14" xfId="0" applyFont="1" applyFill="1" applyBorder="1" applyAlignment="1">
      <alignment horizontal="left" vertical="center" wrapText="1"/>
    </xf>
    <xf numFmtId="0" fontId="21" fillId="2" borderId="2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26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11" fillId="2" borderId="45" xfId="0" applyFont="1" applyFill="1" applyBorder="1" applyAlignment="1">
      <alignment horizontal="center" vertical="center" wrapText="1"/>
    </xf>
    <xf numFmtId="0" fontId="11" fillId="2" borderId="60" xfId="0" applyFont="1" applyFill="1" applyBorder="1" applyAlignment="1">
      <alignment horizontal="center" vertical="center" wrapText="1"/>
    </xf>
    <xf numFmtId="0" fontId="11" fillId="2" borderId="61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21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29" xfId="0" applyFont="1" applyFill="1" applyBorder="1" applyAlignment="1">
      <alignment horizontal="center" vertical="center" wrapText="1"/>
    </xf>
    <xf numFmtId="0" fontId="8" fillId="2" borderId="31" xfId="0" applyFont="1" applyFill="1" applyBorder="1" applyAlignment="1">
      <alignment horizontal="center" vertical="center" wrapText="1"/>
    </xf>
    <xf numFmtId="0" fontId="11" fillId="2" borderId="46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62" xfId="0" applyFont="1" applyFill="1" applyBorder="1" applyAlignment="1">
      <alignment horizontal="center" vertical="center" wrapText="1"/>
    </xf>
    <xf numFmtId="0" fontId="31" fillId="2" borderId="30" xfId="0" applyFont="1" applyFill="1" applyBorder="1" applyAlignment="1">
      <alignment horizontal="center" vertical="center" wrapText="1"/>
    </xf>
    <xf numFmtId="0" fontId="31" fillId="2" borderId="40" xfId="0" applyFont="1" applyFill="1" applyBorder="1" applyAlignment="1">
      <alignment horizontal="center" vertical="center" wrapText="1"/>
    </xf>
    <xf numFmtId="0" fontId="31" fillId="2" borderId="29" xfId="0" applyFont="1" applyFill="1" applyBorder="1" applyAlignment="1">
      <alignment horizontal="center" vertical="center" wrapText="1"/>
    </xf>
    <xf numFmtId="0" fontId="31" fillId="2" borderId="31" xfId="0" applyFont="1" applyFill="1" applyBorder="1" applyAlignment="1">
      <alignment horizontal="center" vertical="center" wrapText="1"/>
    </xf>
    <xf numFmtId="0" fontId="31" fillId="2" borderId="63" xfId="0" applyFont="1" applyFill="1" applyBorder="1" applyAlignment="1">
      <alignment horizontal="center" vertical="center" wrapText="1"/>
    </xf>
    <xf numFmtId="0" fontId="31" fillId="2" borderId="62" xfId="0" applyFont="1" applyFill="1" applyBorder="1" applyAlignment="1">
      <alignment horizontal="center" vertical="center" wrapText="1"/>
    </xf>
    <xf numFmtId="0" fontId="11" fillId="2" borderId="47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55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 wrapText="1"/>
    </xf>
    <xf numFmtId="0" fontId="9" fillId="2" borderId="26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17" fillId="2" borderId="5" xfId="0" applyFont="1" applyFill="1" applyBorder="1" applyAlignment="1">
      <alignment horizontal="center" vertical="center"/>
    </xf>
    <xf numFmtId="0" fontId="17" fillId="2" borderId="6" xfId="0" applyFont="1" applyFill="1" applyBorder="1" applyAlignment="1">
      <alignment horizontal="center" vertical="center"/>
    </xf>
    <xf numFmtId="0" fontId="17" fillId="2" borderId="7" xfId="0" applyFont="1" applyFill="1" applyBorder="1" applyAlignment="1">
      <alignment horizontal="center" vertical="center"/>
    </xf>
    <xf numFmtId="0" fontId="17" fillId="2" borderId="39" xfId="0" applyFont="1" applyFill="1" applyBorder="1" applyAlignment="1">
      <alignment horizontal="center" vertical="center"/>
    </xf>
    <xf numFmtId="0" fontId="17" fillId="2" borderId="25" xfId="0" applyFont="1" applyFill="1" applyBorder="1" applyAlignment="1">
      <alignment horizontal="center" vertical="center"/>
    </xf>
    <xf numFmtId="0" fontId="17" fillId="2" borderId="28" xfId="0" applyFont="1" applyFill="1" applyBorder="1" applyAlignment="1">
      <alignment horizontal="center" vertical="center"/>
    </xf>
    <xf numFmtId="0" fontId="8" fillId="2" borderId="44" xfId="0" applyFont="1" applyFill="1" applyBorder="1" applyAlignment="1">
      <alignment horizontal="center" vertical="center" wrapText="1"/>
    </xf>
    <xf numFmtId="0" fontId="2" fillId="2" borderId="22" xfId="1" applyNumberFormat="1" applyFont="1" applyFill="1" applyBorder="1" applyAlignment="1">
      <alignment horizontal="center" vertical="center" wrapText="1"/>
    </xf>
    <xf numFmtId="0" fontId="7" fillId="2" borderId="59" xfId="0" applyFont="1" applyFill="1" applyBorder="1" applyAlignment="1">
      <alignment horizontal="left" vertical="center" wrapText="1"/>
    </xf>
    <xf numFmtId="0" fontId="7" fillId="2" borderId="41" xfId="0" applyFont="1" applyFill="1" applyBorder="1" applyAlignment="1">
      <alignment horizontal="left" vertical="center" wrapText="1"/>
    </xf>
    <xf numFmtId="0" fontId="31" fillId="2" borderId="24" xfId="0" applyFont="1" applyFill="1" applyBorder="1" applyAlignment="1">
      <alignment horizontal="center" vertical="center" wrapText="1"/>
    </xf>
    <xf numFmtId="0" fontId="31" fillId="2" borderId="17" xfId="0" applyFont="1" applyFill="1" applyBorder="1" applyAlignment="1">
      <alignment horizontal="center" vertical="center" wrapText="1"/>
    </xf>
    <xf numFmtId="0" fontId="31" fillId="2" borderId="9" xfId="0" applyFont="1" applyFill="1" applyBorder="1" applyAlignment="1">
      <alignment horizontal="center" vertical="center" wrapText="1"/>
    </xf>
    <xf numFmtId="176" fontId="22" fillId="2" borderId="69" xfId="0" applyNumberFormat="1" applyFont="1" applyFill="1" applyBorder="1" applyAlignment="1">
      <alignment horizontal="center" vertical="center" wrapText="1"/>
    </xf>
    <xf numFmtId="176" fontId="22" fillId="2" borderId="70" xfId="0" applyNumberFormat="1" applyFont="1" applyFill="1" applyBorder="1" applyAlignment="1">
      <alignment horizontal="center" vertical="center" wrapText="1"/>
    </xf>
    <xf numFmtId="176" fontId="22" fillId="2" borderId="71" xfId="0" applyNumberFormat="1" applyFont="1" applyFill="1" applyBorder="1" applyAlignment="1">
      <alignment horizontal="center" vertical="center" wrapText="1"/>
    </xf>
    <xf numFmtId="0" fontId="28" fillId="2" borderId="55" xfId="0" applyFont="1" applyFill="1" applyBorder="1" applyAlignment="1">
      <alignment horizontal="center" vertical="center" wrapText="1"/>
    </xf>
    <xf numFmtId="0" fontId="21" fillId="2" borderId="7" xfId="0" applyFont="1" applyFill="1" applyBorder="1" applyAlignment="1">
      <alignment horizontal="center" vertical="center" wrapText="1"/>
    </xf>
    <xf numFmtId="0" fontId="21" fillId="2" borderId="14" xfId="0" applyFont="1" applyFill="1" applyBorder="1" applyAlignment="1">
      <alignment horizontal="center" vertical="center" wrapText="1"/>
    </xf>
    <xf numFmtId="0" fontId="8" fillId="2" borderId="64" xfId="0" applyFont="1" applyFill="1" applyBorder="1" applyAlignment="1">
      <alignment horizontal="center" vertical="center" wrapText="1"/>
    </xf>
    <xf numFmtId="0" fontId="8" fillId="2" borderId="65" xfId="0" applyFont="1" applyFill="1" applyBorder="1" applyAlignment="1">
      <alignment horizontal="center" vertical="center" wrapText="1"/>
    </xf>
  </cellXfs>
  <cellStyles count="10">
    <cellStyle name="쉼표 [0]" xfId="1" builtinId="6"/>
    <cellStyle name="쉼표 [0] 2" xfId="4"/>
    <cellStyle name="쉼표 [0] 3" xfId="9"/>
    <cellStyle name="쉼표 [0] 4" xfId="6"/>
    <cellStyle name="표준" xfId="0" builtinId="0"/>
    <cellStyle name="표준 2" xfId="2"/>
    <cellStyle name="표준 2 2" xfId="5"/>
    <cellStyle name="표준 3" xfId="8"/>
    <cellStyle name="표준 4" xfId="3"/>
    <cellStyle name="표준 7" xfId="7"/>
  </cellStyles>
  <dxfs count="10">
    <dxf>
      <fill>
        <patternFill>
          <bgColor theme="5" tint="0.39994506668294322"/>
        </patternFill>
      </fill>
    </dxf>
    <dxf>
      <font>
        <strike val="0"/>
        <u val="none"/>
        <color rgb="FF0000FF"/>
      </font>
    </dxf>
    <dxf>
      <font>
        <color theme="0"/>
      </font>
    </dxf>
    <dxf>
      <fill>
        <patternFill>
          <bgColor rgb="FFFFFF0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0070C0"/>
      </font>
    </dxf>
    <dxf>
      <font>
        <color theme="0"/>
      </font>
    </dxf>
  </dxfs>
  <tableStyles count="0" defaultTableStyle="TableStyleMedium2" defaultPivotStyle="PivotStyleLight16"/>
  <colors>
    <mruColors>
      <color rgb="FFFFFF99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8"/>
  <sheetViews>
    <sheetView tabSelected="1" view="pageBreakPreview" zoomScale="85" zoomScaleNormal="70" zoomScaleSheetLayoutView="85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K9" sqref="K9:L9"/>
    </sheetView>
  </sheetViews>
  <sheetFormatPr defaultRowHeight="16.5" x14ac:dyDescent="0.3"/>
  <cols>
    <col min="1" max="1" width="17.125" customWidth="1"/>
    <col min="2" max="10" width="12.5" customWidth="1"/>
    <col min="11" max="12" width="6.125" customWidth="1"/>
    <col min="13" max="17" width="12.5" customWidth="1"/>
  </cols>
  <sheetData>
    <row r="1" spans="1:17" ht="27" customHeight="1" x14ac:dyDescent="0.3">
      <c r="A1" s="239" t="s">
        <v>173</v>
      </c>
      <c r="B1" s="240"/>
      <c r="C1" s="240"/>
      <c r="D1" s="240"/>
      <c r="E1" s="240"/>
      <c r="F1" s="240"/>
      <c r="G1" s="240"/>
      <c r="H1" s="240"/>
      <c r="I1" s="240"/>
      <c r="J1" s="240"/>
      <c r="K1" s="240"/>
      <c r="L1" s="240"/>
      <c r="M1" s="240"/>
      <c r="N1" s="240"/>
      <c r="O1" s="240"/>
      <c r="P1" s="240"/>
      <c r="Q1" s="241"/>
    </row>
    <row r="2" spans="1:17" ht="27" customHeight="1" thickBot="1" x14ac:dyDescent="0.35">
      <c r="A2" s="242"/>
      <c r="B2" s="243"/>
      <c r="C2" s="243"/>
      <c r="D2" s="243"/>
      <c r="E2" s="243"/>
      <c r="F2" s="243"/>
      <c r="G2" s="243"/>
      <c r="H2" s="243"/>
      <c r="I2" s="243"/>
      <c r="J2" s="243"/>
      <c r="K2" s="243"/>
      <c r="L2" s="243"/>
      <c r="M2" s="243"/>
      <c r="N2" s="243"/>
      <c r="O2" s="243"/>
      <c r="P2" s="243"/>
      <c r="Q2" s="244"/>
    </row>
    <row r="3" spans="1:17" ht="28.5" customHeight="1" x14ac:dyDescent="0.3">
      <c r="A3" s="245" t="s">
        <v>29</v>
      </c>
      <c r="B3" s="13" t="s">
        <v>30</v>
      </c>
      <c r="C3" s="13" t="s">
        <v>31</v>
      </c>
      <c r="D3" s="13"/>
      <c r="E3" s="13" t="s">
        <v>32</v>
      </c>
      <c r="F3" s="13" t="s">
        <v>33</v>
      </c>
      <c r="G3" s="13" t="s">
        <v>34</v>
      </c>
      <c r="H3" s="66"/>
      <c r="I3" s="211"/>
      <c r="J3" s="13" t="s">
        <v>35</v>
      </c>
      <c r="K3" s="225"/>
      <c r="L3" s="226"/>
      <c r="M3" s="13"/>
      <c r="N3" s="13" t="s">
        <v>36</v>
      </c>
      <c r="O3" s="13"/>
      <c r="P3" s="13" t="s">
        <v>37</v>
      </c>
      <c r="Q3" s="14" t="s">
        <v>38</v>
      </c>
    </row>
    <row r="4" spans="1:17" ht="28.5" customHeight="1" thickBot="1" x14ac:dyDescent="0.35">
      <c r="A4" s="246"/>
      <c r="B4" s="21" t="s">
        <v>39</v>
      </c>
      <c r="C4" s="21" t="s">
        <v>40</v>
      </c>
      <c r="D4" s="21" t="s">
        <v>41</v>
      </c>
      <c r="E4" s="21" t="s">
        <v>42</v>
      </c>
      <c r="F4" s="21" t="s">
        <v>43</v>
      </c>
      <c r="G4" s="21" t="s">
        <v>44</v>
      </c>
      <c r="H4" s="67" t="s">
        <v>45</v>
      </c>
      <c r="I4" s="212" t="s">
        <v>46</v>
      </c>
      <c r="J4" s="21" t="s">
        <v>174</v>
      </c>
      <c r="K4" s="227" t="s">
        <v>175</v>
      </c>
      <c r="L4" s="228"/>
      <c r="M4" s="21" t="s">
        <v>47</v>
      </c>
      <c r="N4" s="21" t="s">
        <v>48</v>
      </c>
      <c r="O4" s="21" t="s">
        <v>49</v>
      </c>
      <c r="P4" s="21" t="s">
        <v>50</v>
      </c>
      <c r="Q4" s="30" t="s">
        <v>51</v>
      </c>
    </row>
    <row r="5" spans="1:17" ht="20.100000000000001" customHeight="1" x14ac:dyDescent="0.3">
      <c r="A5" s="88" t="s">
        <v>110</v>
      </c>
      <c r="B5" s="54" t="s">
        <v>111</v>
      </c>
      <c r="C5" s="22"/>
      <c r="D5" s="78"/>
      <c r="E5" s="77"/>
      <c r="F5" s="98" t="s">
        <v>107</v>
      </c>
      <c r="G5" s="41" t="s">
        <v>106</v>
      </c>
      <c r="H5" s="68"/>
      <c r="I5" s="210" t="s">
        <v>52</v>
      </c>
      <c r="J5" s="22"/>
      <c r="K5" s="229"/>
      <c r="L5" s="230"/>
      <c r="M5" s="22"/>
      <c r="N5" s="68"/>
      <c r="O5" s="54"/>
      <c r="P5" s="22"/>
      <c r="Q5" s="23"/>
    </row>
    <row r="6" spans="1:17" ht="20.100000000000001" customHeight="1" x14ac:dyDescent="0.3">
      <c r="A6" s="89" t="s">
        <v>98</v>
      </c>
      <c r="B6" s="56" t="s">
        <v>105</v>
      </c>
      <c r="C6" s="32" t="s">
        <v>102</v>
      </c>
      <c r="D6" s="79"/>
      <c r="E6" s="39"/>
      <c r="F6" s="17" t="s">
        <v>52</v>
      </c>
      <c r="G6" s="24" t="s">
        <v>105</v>
      </c>
      <c r="H6" s="69"/>
      <c r="I6" s="209"/>
      <c r="J6" s="32"/>
      <c r="K6" s="217"/>
      <c r="L6" s="218"/>
      <c r="M6" s="32"/>
      <c r="N6" s="71"/>
      <c r="O6" s="56"/>
      <c r="P6" s="32"/>
      <c r="Q6" s="25"/>
    </row>
    <row r="7" spans="1:17" ht="20.100000000000001" customHeight="1" x14ac:dyDescent="0.3">
      <c r="A7" s="89" t="s">
        <v>24</v>
      </c>
      <c r="B7" s="96"/>
      <c r="C7" s="93"/>
      <c r="D7" s="97"/>
      <c r="E7" s="94" t="s">
        <v>103</v>
      </c>
      <c r="F7" s="93" t="s">
        <v>105</v>
      </c>
      <c r="G7" s="231" t="s">
        <v>55</v>
      </c>
      <c r="H7" s="247"/>
      <c r="I7" s="247"/>
      <c r="J7" s="247"/>
      <c r="K7" s="247"/>
      <c r="L7" s="247"/>
      <c r="M7" s="247"/>
      <c r="N7" s="247"/>
      <c r="O7" s="96"/>
      <c r="P7" s="93"/>
      <c r="Q7" s="97"/>
    </row>
    <row r="8" spans="1:17" ht="20.100000000000001" customHeight="1" x14ac:dyDescent="0.3">
      <c r="A8" s="89" t="s">
        <v>109</v>
      </c>
      <c r="B8" s="56"/>
      <c r="C8" s="32"/>
      <c r="D8" s="20" t="s">
        <v>52</v>
      </c>
      <c r="E8" s="94" t="s">
        <v>105</v>
      </c>
      <c r="F8" s="95"/>
      <c r="G8" s="95"/>
      <c r="H8" s="45" t="s">
        <v>52</v>
      </c>
      <c r="I8" s="213"/>
      <c r="J8" s="93" t="s">
        <v>105</v>
      </c>
      <c r="K8" s="217"/>
      <c r="L8" s="218"/>
      <c r="M8" s="17" t="s">
        <v>52</v>
      </c>
      <c r="N8" s="71"/>
      <c r="O8" s="56"/>
      <c r="P8" s="32"/>
      <c r="Q8" s="25"/>
    </row>
    <row r="9" spans="1:17" ht="20.100000000000001" customHeight="1" x14ac:dyDescent="0.3">
      <c r="A9" s="89" t="s">
        <v>91</v>
      </c>
      <c r="B9" s="56"/>
      <c r="C9" s="32"/>
      <c r="D9" s="19"/>
      <c r="E9" s="94" t="s">
        <v>100</v>
      </c>
      <c r="F9" s="93" t="s">
        <v>100</v>
      </c>
      <c r="G9" s="61"/>
      <c r="H9" s="92"/>
      <c r="I9" s="214" t="s">
        <v>52</v>
      </c>
      <c r="J9" s="32" t="s">
        <v>108</v>
      </c>
      <c r="K9" s="231"/>
      <c r="L9" s="232"/>
      <c r="M9" s="32"/>
      <c r="N9" s="74"/>
      <c r="O9" s="56"/>
      <c r="P9" s="32"/>
      <c r="Q9" s="25"/>
    </row>
    <row r="10" spans="1:17" ht="20.100000000000001" customHeight="1" thickBot="1" x14ac:dyDescent="0.35">
      <c r="A10" s="90" t="s">
        <v>90</v>
      </c>
      <c r="B10" s="57"/>
      <c r="C10" s="26"/>
      <c r="D10" s="44"/>
      <c r="E10" s="51"/>
      <c r="F10" s="27"/>
      <c r="G10" s="27"/>
      <c r="H10" s="72"/>
      <c r="I10" s="248" t="s">
        <v>82</v>
      </c>
      <c r="J10" s="249"/>
      <c r="K10" s="219"/>
      <c r="L10" s="220"/>
      <c r="M10" s="73"/>
      <c r="N10" s="75" t="s">
        <v>54</v>
      </c>
      <c r="O10" s="57"/>
      <c r="P10" s="28" t="s">
        <v>52</v>
      </c>
      <c r="Q10" s="29" t="s">
        <v>52</v>
      </c>
    </row>
    <row r="11" spans="1:17" ht="20.100000000000001" customHeight="1" x14ac:dyDescent="0.3">
      <c r="A11" s="84" t="s">
        <v>56</v>
      </c>
      <c r="B11" s="33" t="s">
        <v>103</v>
      </c>
      <c r="C11" s="16" t="s">
        <v>101</v>
      </c>
      <c r="D11" s="18"/>
      <c r="E11" s="52"/>
      <c r="F11" s="16"/>
      <c r="G11" s="16"/>
      <c r="H11" s="48"/>
      <c r="I11" s="85"/>
      <c r="J11" s="16"/>
      <c r="K11" s="221"/>
      <c r="L11" s="222"/>
      <c r="M11" s="16"/>
      <c r="N11" s="48"/>
      <c r="O11" s="33"/>
      <c r="P11" s="16"/>
      <c r="Q11" s="18"/>
    </row>
    <row r="12" spans="1:17" ht="20.100000000000001" customHeight="1" x14ac:dyDescent="0.3">
      <c r="A12" s="63" t="s">
        <v>57</v>
      </c>
      <c r="B12" s="15" t="s">
        <v>102</v>
      </c>
      <c r="C12" s="31" t="s">
        <v>105</v>
      </c>
      <c r="D12" s="19"/>
      <c r="E12" s="50"/>
      <c r="F12" s="31"/>
      <c r="G12" s="31"/>
      <c r="H12" s="46"/>
      <c r="I12" s="63"/>
      <c r="J12" s="31"/>
      <c r="K12" s="217"/>
      <c r="L12" s="218"/>
      <c r="M12" s="31"/>
      <c r="N12" s="46"/>
      <c r="O12" s="15"/>
      <c r="P12" s="31"/>
      <c r="Q12" s="19"/>
    </row>
    <row r="13" spans="1:17" ht="20.100000000000001" customHeight="1" x14ac:dyDescent="0.3">
      <c r="A13" s="63" t="s">
        <v>80</v>
      </c>
      <c r="B13" s="15" t="s">
        <v>101</v>
      </c>
      <c r="C13" s="31" t="s">
        <v>103</v>
      </c>
      <c r="D13" s="19"/>
      <c r="E13" s="50"/>
      <c r="F13" s="31"/>
      <c r="G13" s="31"/>
      <c r="H13" s="46"/>
      <c r="I13" s="63"/>
      <c r="J13" s="31"/>
      <c r="K13" s="217"/>
      <c r="L13" s="218"/>
      <c r="M13" s="31"/>
      <c r="N13" s="46"/>
      <c r="O13" s="15"/>
      <c r="P13" s="31"/>
      <c r="Q13" s="19"/>
    </row>
    <row r="14" spans="1:17" ht="20.100000000000001" customHeight="1" x14ac:dyDescent="0.3">
      <c r="A14" s="63" t="s">
        <v>58</v>
      </c>
      <c r="B14" s="15" t="s">
        <v>104</v>
      </c>
      <c r="C14" s="31" t="s">
        <v>104</v>
      </c>
      <c r="D14" s="19"/>
      <c r="E14" s="50"/>
      <c r="F14" s="31"/>
      <c r="G14" s="31"/>
      <c r="H14" s="46"/>
      <c r="I14" s="63"/>
      <c r="J14" s="31"/>
      <c r="K14" s="217"/>
      <c r="L14" s="218"/>
      <c r="M14" s="31"/>
      <c r="N14" s="46"/>
      <c r="O14" s="15"/>
      <c r="P14" s="31"/>
      <c r="Q14" s="19"/>
    </row>
    <row r="15" spans="1:17" ht="20.100000000000001" customHeight="1" x14ac:dyDescent="0.3">
      <c r="A15" s="64" t="s">
        <v>59</v>
      </c>
      <c r="B15" s="55" t="s">
        <v>52</v>
      </c>
      <c r="C15" s="17" t="s">
        <v>52</v>
      </c>
      <c r="D15" s="19"/>
      <c r="E15" s="50"/>
      <c r="F15" s="31"/>
      <c r="G15" s="31"/>
      <c r="H15" s="46"/>
      <c r="I15" s="63"/>
      <c r="J15" s="31"/>
      <c r="K15" s="217"/>
      <c r="L15" s="218"/>
      <c r="M15" s="31"/>
      <c r="N15" s="46"/>
      <c r="O15" s="15"/>
      <c r="P15" s="31"/>
      <c r="Q15" s="19"/>
    </row>
    <row r="16" spans="1:17" ht="20.100000000000001" customHeight="1" x14ac:dyDescent="0.3">
      <c r="A16" s="63" t="s">
        <v>86</v>
      </c>
      <c r="B16" s="15"/>
      <c r="C16" s="31"/>
      <c r="D16" s="20" t="s">
        <v>52</v>
      </c>
      <c r="E16" s="53" t="s">
        <v>52</v>
      </c>
      <c r="F16" s="31"/>
      <c r="G16" s="31"/>
      <c r="H16" s="46"/>
      <c r="I16" s="63"/>
      <c r="J16" s="24"/>
      <c r="K16" s="217"/>
      <c r="L16" s="218"/>
      <c r="M16" s="31"/>
      <c r="N16" s="46"/>
      <c r="O16" s="76"/>
      <c r="P16" s="31"/>
      <c r="Q16" s="19"/>
    </row>
    <row r="17" spans="1:17" ht="20.100000000000001" customHeight="1" thickBot="1" x14ac:dyDescent="0.35">
      <c r="A17" s="80" t="s">
        <v>60</v>
      </c>
      <c r="B17" s="58"/>
      <c r="C17" s="59"/>
      <c r="D17" s="81"/>
      <c r="E17" s="82" t="s">
        <v>52</v>
      </c>
      <c r="F17" s="60" t="s">
        <v>52</v>
      </c>
      <c r="G17" s="59"/>
      <c r="H17" s="83"/>
      <c r="I17" s="65"/>
      <c r="J17" s="59"/>
      <c r="K17" s="215"/>
      <c r="L17" s="216"/>
      <c r="M17" s="59"/>
      <c r="N17" s="83"/>
      <c r="O17" s="58"/>
      <c r="P17" s="59"/>
      <c r="Q17" s="81"/>
    </row>
    <row r="18" spans="1:17" ht="20.100000000000001" customHeight="1" x14ac:dyDescent="0.3">
      <c r="A18" s="85" t="s">
        <v>61</v>
      </c>
      <c r="B18" s="40"/>
      <c r="C18" s="41"/>
      <c r="D18" s="42"/>
      <c r="E18" s="49" t="s">
        <v>104</v>
      </c>
      <c r="F18" s="41" t="s">
        <v>101</v>
      </c>
      <c r="G18" s="41"/>
      <c r="H18" s="86"/>
      <c r="I18" s="85"/>
      <c r="J18" s="41"/>
      <c r="K18" s="221"/>
      <c r="L18" s="222"/>
      <c r="M18" s="41"/>
      <c r="N18" s="86"/>
      <c r="O18" s="40"/>
      <c r="P18" s="41"/>
      <c r="Q18" s="42"/>
    </row>
    <row r="19" spans="1:17" ht="20.100000000000001" customHeight="1" x14ac:dyDescent="0.3">
      <c r="A19" s="63" t="s">
        <v>62</v>
      </c>
      <c r="B19" s="15"/>
      <c r="C19" s="31"/>
      <c r="D19" s="19"/>
      <c r="E19" s="50" t="s">
        <v>102</v>
      </c>
      <c r="F19" s="31"/>
      <c r="G19" s="31" t="s">
        <v>102</v>
      </c>
      <c r="H19" s="70"/>
      <c r="I19" s="63"/>
      <c r="J19" s="31"/>
      <c r="K19" s="217"/>
      <c r="L19" s="218"/>
      <c r="M19" s="31"/>
      <c r="N19" s="46"/>
      <c r="O19" s="15"/>
      <c r="P19" s="31"/>
      <c r="Q19" s="19"/>
    </row>
    <row r="20" spans="1:17" ht="20.100000000000001" customHeight="1" x14ac:dyDescent="0.3">
      <c r="A20" s="63" t="s">
        <v>63</v>
      </c>
      <c r="B20" s="15"/>
      <c r="C20" s="31"/>
      <c r="D20" s="19"/>
      <c r="E20" s="50" t="s">
        <v>101</v>
      </c>
      <c r="F20" s="31" t="s">
        <v>104</v>
      </c>
      <c r="G20" s="31"/>
      <c r="H20" s="70"/>
      <c r="I20" s="63"/>
      <c r="J20" s="31"/>
      <c r="K20" s="217"/>
      <c r="L20" s="218"/>
      <c r="M20" s="31"/>
      <c r="N20" s="46"/>
      <c r="O20" s="15"/>
      <c r="P20" s="31"/>
      <c r="Q20" s="19"/>
    </row>
    <row r="21" spans="1:17" ht="20.100000000000001" customHeight="1" x14ac:dyDescent="0.3">
      <c r="A21" s="63" t="s">
        <v>64</v>
      </c>
      <c r="B21" s="15"/>
      <c r="C21" s="31"/>
      <c r="D21" s="19"/>
      <c r="E21" s="50"/>
      <c r="F21" s="31" t="s">
        <v>103</v>
      </c>
      <c r="G21" s="31" t="s">
        <v>104</v>
      </c>
      <c r="H21" s="46"/>
      <c r="I21" s="63"/>
      <c r="J21" s="31"/>
      <c r="K21" s="217"/>
      <c r="L21" s="218"/>
      <c r="M21" s="31"/>
      <c r="N21" s="46"/>
      <c r="O21" s="15"/>
      <c r="P21" s="31"/>
      <c r="Q21" s="19"/>
    </row>
    <row r="22" spans="1:17" ht="20.100000000000001" customHeight="1" x14ac:dyDescent="0.3">
      <c r="A22" s="63" t="s">
        <v>65</v>
      </c>
      <c r="B22" s="15"/>
      <c r="C22" s="31"/>
      <c r="D22" s="19"/>
      <c r="E22" s="50"/>
      <c r="F22" s="17" t="s">
        <v>52</v>
      </c>
      <c r="G22" s="17" t="s">
        <v>52</v>
      </c>
      <c r="H22" s="46"/>
      <c r="I22" s="63"/>
      <c r="J22" s="31"/>
      <c r="K22" s="217"/>
      <c r="L22" s="218"/>
      <c r="M22" s="31"/>
      <c r="N22" s="46"/>
      <c r="O22" s="15"/>
      <c r="P22" s="31"/>
      <c r="Q22" s="19"/>
    </row>
    <row r="23" spans="1:17" ht="17.25" thickBot="1" x14ac:dyDescent="0.35">
      <c r="A23" s="65" t="s">
        <v>87</v>
      </c>
      <c r="B23" s="43"/>
      <c r="C23" s="27"/>
      <c r="D23" s="44"/>
      <c r="E23" s="51"/>
      <c r="F23" s="27"/>
      <c r="G23" s="28" t="s">
        <v>52</v>
      </c>
      <c r="H23" s="91" t="s">
        <v>52</v>
      </c>
      <c r="I23" s="65"/>
      <c r="J23" s="27"/>
      <c r="K23" s="215"/>
      <c r="L23" s="216"/>
      <c r="M23" s="27"/>
      <c r="N23" s="47"/>
      <c r="O23" s="43"/>
      <c r="P23" s="27"/>
      <c r="Q23" s="44"/>
    </row>
    <row r="24" spans="1:17" ht="20.100000000000001" customHeight="1" x14ac:dyDescent="0.3">
      <c r="A24" s="84" t="s">
        <v>83</v>
      </c>
      <c r="B24" s="33"/>
      <c r="C24" s="16"/>
      <c r="D24" s="18"/>
      <c r="E24" s="52"/>
      <c r="F24" s="16"/>
      <c r="G24" s="16"/>
      <c r="H24" s="48"/>
      <c r="I24" s="250" t="s">
        <v>82</v>
      </c>
      <c r="J24" s="251"/>
      <c r="K24" s="221"/>
      <c r="L24" s="222"/>
      <c r="M24" s="16"/>
      <c r="N24" s="48"/>
      <c r="O24" s="33"/>
      <c r="P24" s="16"/>
      <c r="Q24" s="18"/>
    </row>
    <row r="25" spans="1:17" ht="20.100000000000001" customHeight="1" x14ac:dyDescent="0.3">
      <c r="A25" s="63" t="s">
        <v>66</v>
      </c>
      <c r="B25" s="15"/>
      <c r="C25" s="31"/>
      <c r="D25" s="19"/>
      <c r="E25" s="50"/>
      <c r="F25" s="31"/>
      <c r="G25" s="31"/>
      <c r="H25" s="46"/>
      <c r="I25" s="214" t="s">
        <v>52</v>
      </c>
      <c r="J25" s="31" t="s">
        <v>103</v>
      </c>
      <c r="K25" s="217"/>
      <c r="L25" s="218"/>
      <c r="M25" s="31"/>
      <c r="N25" s="46"/>
      <c r="O25" s="15"/>
      <c r="P25" s="31"/>
      <c r="Q25" s="19"/>
    </row>
    <row r="26" spans="1:17" x14ac:dyDescent="0.3">
      <c r="A26" s="64" t="s">
        <v>88</v>
      </c>
      <c r="B26" s="15"/>
      <c r="C26" s="31"/>
      <c r="D26" s="19"/>
      <c r="E26" s="50"/>
      <c r="F26" s="31"/>
      <c r="G26" s="31"/>
      <c r="H26" s="46"/>
      <c r="I26" s="63"/>
      <c r="J26" s="17" t="s">
        <v>52</v>
      </c>
      <c r="K26" s="223" t="s">
        <v>52</v>
      </c>
      <c r="L26" s="224"/>
      <c r="M26" s="31"/>
      <c r="N26" s="46"/>
      <c r="O26" s="15"/>
      <c r="P26" s="31"/>
      <c r="Q26" s="19"/>
    </row>
    <row r="27" spans="1:17" x14ac:dyDescent="0.3">
      <c r="A27" s="63" t="s">
        <v>67</v>
      </c>
      <c r="B27" s="15"/>
      <c r="C27" s="31"/>
      <c r="D27" s="19"/>
      <c r="E27" s="50"/>
      <c r="F27" s="31"/>
      <c r="G27" s="31"/>
      <c r="H27" s="46"/>
      <c r="I27" s="63"/>
      <c r="J27" s="31"/>
      <c r="K27" s="217"/>
      <c r="L27" s="218"/>
      <c r="M27" s="17" t="s">
        <v>52</v>
      </c>
      <c r="N27" s="46" t="s">
        <v>112</v>
      </c>
      <c r="O27" s="15"/>
      <c r="P27" s="31"/>
      <c r="Q27" s="19"/>
    </row>
    <row r="28" spans="1:17" ht="20.100000000000001" customHeight="1" x14ac:dyDescent="0.3">
      <c r="A28" s="63" t="s">
        <v>68</v>
      </c>
      <c r="B28" s="15"/>
      <c r="C28" s="31"/>
      <c r="D28" s="19"/>
      <c r="E28" s="50"/>
      <c r="F28" s="31"/>
      <c r="G28" s="31"/>
      <c r="H28" s="46"/>
      <c r="I28" s="63"/>
      <c r="J28" s="31"/>
      <c r="K28" s="217"/>
      <c r="L28" s="218"/>
      <c r="M28" s="17" t="s">
        <v>52</v>
      </c>
      <c r="N28" s="45" t="s">
        <v>52</v>
      </c>
      <c r="O28" s="15"/>
      <c r="P28" s="31"/>
      <c r="Q28" s="19"/>
    </row>
    <row r="29" spans="1:17" x14ac:dyDescent="0.3">
      <c r="A29" s="63" t="s">
        <v>89</v>
      </c>
      <c r="B29" s="15"/>
      <c r="C29" s="31"/>
      <c r="D29" s="19"/>
      <c r="E29" s="50"/>
      <c r="F29" s="31"/>
      <c r="G29" s="31"/>
      <c r="H29" s="46"/>
      <c r="I29" s="63"/>
      <c r="J29" s="31"/>
      <c r="K29" s="217"/>
      <c r="L29" s="218"/>
      <c r="M29" s="24"/>
      <c r="N29" s="45" t="s">
        <v>52</v>
      </c>
      <c r="O29" s="55" t="s">
        <v>52</v>
      </c>
      <c r="P29" s="31"/>
      <c r="Q29" s="19"/>
    </row>
    <row r="30" spans="1:17" ht="20.100000000000001" customHeight="1" thickBot="1" x14ac:dyDescent="0.35">
      <c r="A30" s="65" t="s">
        <v>69</v>
      </c>
      <c r="B30" s="43"/>
      <c r="C30" s="27"/>
      <c r="D30" s="44"/>
      <c r="E30" s="51"/>
      <c r="F30" s="27"/>
      <c r="G30" s="27"/>
      <c r="H30" s="47"/>
      <c r="I30" s="65"/>
      <c r="J30" s="27"/>
      <c r="K30" s="215"/>
      <c r="L30" s="216"/>
      <c r="M30" s="27"/>
      <c r="N30" s="47" t="s">
        <v>113</v>
      </c>
      <c r="O30" s="87" t="s">
        <v>52</v>
      </c>
      <c r="P30" s="27"/>
      <c r="Q30" s="44"/>
    </row>
    <row r="31" spans="1:17" ht="20.100000000000001" customHeight="1" x14ac:dyDescent="0.3">
      <c r="A31" s="84" t="s">
        <v>70</v>
      </c>
      <c r="B31" s="33"/>
      <c r="C31" s="16"/>
      <c r="D31" s="18"/>
      <c r="E31" s="52"/>
      <c r="F31" s="16"/>
      <c r="G31" s="16"/>
      <c r="H31" s="48"/>
      <c r="I31" s="85"/>
      <c r="J31" s="16"/>
      <c r="K31" s="221"/>
      <c r="L31" s="222"/>
      <c r="M31" s="16"/>
      <c r="N31" s="48"/>
      <c r="O31" s="33"/>
      <c r="P31" s="16" t="s">
        <v>102</v>
      </c>
      <c r="Q31" s="99" t="s">
        <v>104</v>
      </c>
    </row>
    <row r="32" spans="1:17" ht="20.100000000000001" customHeight="1" x14ac:dyDescent="0.3">
      <c r="A32" s="63" t="s">
        <v>71</v>
      </c>
      <c r="B32" s="15"/>
      <c r="C32" s="31"/>
      <c r="D32" s="19"/>
      <c r="E32" s="50"/>
      <c r="F32" s="31"/>
      <c r="G32" s="31"/>
      <c r="H32" s="46"/>
      <c r="I32" s="63"/>
      <c r="J32" s="31"/>
      <c r="K32" s="217"/>
      <c r="L32" s="218"/>
      <c r="M32" s="31"/>
      <c r="N32" s="46"/>
      <c r="O32" s="15"/>
      <c r="P32" s="31" t="s">
        <v>103</v>
      </c>
      <c r="Q32" s="31" t="s">
        <v>114</v>
      </c>
    </row>
    <row r="33" spans="1:17" ht="20.100000000000001" customHeight="1" x14ac:dyDescent="0.3">
      <c r="A33" s="63" t="s">
        <v>72</v>
      </c>
      <c r="B33" s="15"/>
      <c r="C33" s="31"/>
      <c r="D33" s="19"/>
      <c r="E33" s="50"/>
      <c r="F33" s="31"/>
      <c r="G33" s="31"/>
      <c r="H33" s="46"/>
      <c r="I33" s="63"/>
      <c r="J33" s="31"/>
      <c r="K33" s="217"/>
      <c r="L33" s="218"/>
      <c r="M33" s="31"/>
      <c r="N33" s="46"/>
      <c r="O33" s="15"/>
      <c r="P33" s="31" t="s">
        <v>101</v>
      </c>
      <c r="Q33" s="19" t="s">
        <v>103</v>
      </c>
    </row>
    <row r="34" spans="1:17" ht="20.100000000000001" customHeight="1" x14ac:dyDescent="0.3">
      <c r="A34" s="63" t="s">
        <v>73</v>
      </c>
      <c r="B34" s="15"/>
      <c r="C34" s="31"/>
      <c r="D34" s="19"/>
      <c r="E34" s="50"/>
      <c r="F34" s="31"/>
      <c r="G34" s="31"/>
      <c r="H34" s="46"/>
      <c r="I34" s="63"/>
      <c r="J34" s="31"/>
      <c r="K34" s="217"/>
      <c r="L34" s="218"/>
      <c r="M34" s="31"/>
      <c r="N34" s="46"/>
      <c r="O34" s="15"/>
      <c r="P34" s="31" t="s">
        <v>104</v>
      </c>
      <c r="Q34" s="19" t="s">
        <v>115</v>
      </c>
    </row>
    <row r="35" spans="1:17" ht="20.100000000000001" customHeight="1" x14ac:dyDescent="0.3">
      <c r="A35" s="63" t="s">
        <v>74</v>
      </c>
      <c r="B35" s="15"/>
      <c r="C35" s="31"/>
      <c r="D35" s="19"/>
      <c r="E35" s="50"/>
      <c r="F35" s="31"/>
      <c r="G35" s="31"/>
      <c r="H35" s="46"/>
      <c r="I35" s="63"/>
      <c r="J35" s="31"/>
      <c r="K35" s="217"/>
      <c r="L35" s="218"/>
      <c r="M35" s="31"/>
      <c r="N35" s="46"/>
      <c r="O35" s="15"/>
      <c r="P35" s="31" t="s">
        <v>105</v>
      </c>
      <c r="Q35" s="97" t="s">
        <v>53</v>
      </c>
    </row>
    <row r="36" spans="1:17" ht="20.100000000000001" customHeight="1" thickBot="1" x14ac:dyDescent="0.35">
      <c r="A36" s="65" t="s">
        <v>75</v>
      </c>
      <c r="B36" s="43"/>
      <c r="C36" s="27"/>
      <c r="D36" s="44"/>
      <c r="E36" s="51"/>
      <c r="F36" s="27"/>
      <c r="G36" s="27"/>
      <c r="H36" s="47"/>
      <c r="I36" s="65"/>
      <c r="J36" s="27"/>
      <c r="K36" s="215"/>
      <c r="L36" s="216"/>
      <c r="M36" s="27"/>
      <c r="N36" s="47"/>
      <c r="O36" s="43"/>
      <c r="P36" s="28" t="s">
        <v>52</v>
      </c>
      <c r="Q36" s="29" t="s">
        <v>52</v>
      </c>
    </row>
    <row r="37" spans="1:17" ht="20.100000000000001" customHeight="1" x14ac:dyDescent="0.3">
      <c r="A37" s="233" t="s">
        <v>176</v>
      </c>
      <c r="B37" s="234"/>
      <c r="C37" s="234"/>
      <c r="D37" s="234"/>
      <c r="E37" s="234"/>
      <c r="F37" s="234"/>
      <c r="G37" s="234"/>
      <c r="H37" s="234"/>
      <c r="I37" s="234"/>
      <c r="J37" s="234"/>
      <c r="K37" s="234"/>
      <c r="L37" s="234"/>
      <c r="M37" s="234"/>
      <c r="N37" s="234"/>
      <c r="O37" s="234"/>
      <c r="P37" s="234"/>
      <c r="Q37" s="235"/>
    </row>
    <row r="38" spans="1:17" ht="20.100000000000001" customHeight="1" thickBot="1" x14ac:dyDescent="0.35">
      <c r="A38" s="236"/>
      <c r="B38" s="237"/>
      <c r="C38" s="237"/>
      <c r="D38" s="237"/>
      <c r="E38" s="237"/>
      <c r="F38" s="237"/>
      <c r="G38" s="237"/>
      <c r="H38" s="237"/>
      <c r="I38" s="237"/>
      <c r="J38" s="237"/>
      <c r="K38" s="237"/>
      <c r="L38" s="237"/>
      <c r="M38" s="237"/>
      <c r="N38" s="237"/>
      <c r="O38" s="237"/>
      <c r="P38" s="237"/>
      <c r="Q38" s="238"/>
    </row>
  </sheetData>
  <mergeCells count="39">
    <mergeCell ref="A37:Q38"/>
    <mergeCell ref="A1:Q2"/>
    <mergeCell ref="A3:A4"/>
    <mergeCell ref="G7:N7"/>
    <mergeCell ref="I10:J10"/>
    <mergeCell ref="I24:J24"/>
    <mergeCell ref="K9:L9"/>
    <mergeCell ref="K12:L12"/>
    <mergeCell ref="K13:L13"/>
    <mergeCell ref="K14:L14"/>
    <mergeCell ref="K15:L15"/>
    <mergeCell ref="K3:L3"/>
    <mergeCell ref="K4:L4"/>
    <mergeCell ref="K5:L5"/>
    <mergeCell ref="K6:L6"/>
    <mergeCell ref="K8:L8"/>
    <mergeCell ref="K24:L24"/>
    <mergeCell ref="K26:L26"/>
    <mergeCell ref="K30:L30"/>
    <mergeCell ref="K31:L31"/>
    <mergeCell ref="K22:L22"/>
    <mergeCell ref="K25:L25"/>
    <mergeCell ref="K27:L27"/>
    <mergeCell ref="K28:L28"/>
    <mergeCell ref="K29:L29"/>
    <mergeCell ref="K10:L10"/>
    <mergeCell ref="K11:L11"/>
    <mergeCell ref="K17:L17"/>
    <mergeCell ref="K18:L18"/>
    <mergeCell ref="K23:L23"/>
    <mergeCell ref="K16:L16"/>
    <mergeCell ref="K19:L19"/>
    <mergeCell ref="K20:L20"/>
    <mergeCell ref="K21:L21"/>
    <mergeCell ref="K36:L36"/>
    <mergeCell ref="K32:L32"/>
    <mergeCell ref="K33:L33"/>
    <mergeCell ref="K34:L34"/>
    <mergeCell ref="K35:L35"/>
  </mergeCells>
  <phoneticPr fontId="6" type="noConversion"/>
  <printOptions horizontalCentered="1" verticalCentered="1"/>
  <pageMargins left="0.39370078740157483" right="0.39370078740157483" top="0.19685039370078741" bottom="0.19685039370078741" header="0.19685039370078741" footer="0.19685039370078741"/>
  <pageSetup paperSize="9" scale="5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44"/>
  <sheetViews>
    <sheetView zoomScale="59" zoomScaleNormal="59" zoomScaleSheetLayoutView="55" workbookViewId="0">
      <pane xSplit="1" ySplit="3" topLeftCell="B4" activePane="bottomRight" state="frozen"/>
      <selection pane="topRight" activeCell="C1" sqref="C1"/>
      <selection pane="bottomLeft" activeCell="A4" sqref="A4"/>
      <selection pane="bottomRight" activeCell="AI19" sqref="AI19"/>
    </sheetView>
  </sheetViews>
  <sheetFormatPr defaultRowHeight="16.5" x14ac:dyDescent="0.3"/>
  <cols>
    <col min="1" max="1" width="22.375" customWidth="1"/>
    <col min="2" max="13" width="16.625" customWidth="1"/>
    <col min="14" max="14" width="4.125" hidden="1" customWidth="1"/>
    <col min="15" max="16" width="5.75" hidden="1" customWidth="1"/>
    <col min="17" max="20" width="16.625" hidden="1" customWidth="1"/>
    <col min="21" max="21" width="38" hidden="1" customWidth="1"/>
    <col min="22" max="22" width="5" style="195" hidden="1" customWidth="1"/>
    <col min="23" max="23" width="9" hidden="1" customWidth="1"/>
    <col min="24" max="24" width="11.375" hidden="1" customWidth="1"/>
    <col min="25" max="27" width="11.75" hidden="1" customWidth="1"/>
    <col min="28" max="28" width="9" hidden="1" customWidth="1"/>
    <col min="29" max="29" width="19" hidden="1" customWidth="1"/>
    <col min="30" max="31" width="9" hidden="1" customWidth="1"/>
  </cols>
  <sheetData>
    <row r="1" spans="1:31" ht="45.75" customHeight="1" thickBot="1" x14ac:dyDescent="0.35">
      <c r="A1" s="294" t="s">
        <v>169</v>
      </c>
      <c r="B1" s="294"/>
      <c r="C1" s="294"/>
      <c r="D1" s="294"/>
      <c r="E1" s="294"/>
      <c r="F1" s="294"/>
      <c r="G1" s="294"/>
      <c r="H1" s="294"/>
      <c r="I1" s="294"/>
      <c r="J1" s="294"/>
      <c r="K1" s="294"/>
      <c r="L1" s="294"/>
      <c r="M1" s="294"/>
      <c r="N1" s="1"/>
      <c r="O1" s="1"/>
      <c r="P1" s="1"/>
      <c r="Q1" s="1"/>
      <c r="R1" s="1"/>
      <c r="S1" s="1"/>
      <c r="T1" s="1"/>
      <c r="U1" s="1"/>
      <c r="V1" s="193"/>
    </row>
    <row r="2" spans="1:31" ht="38.1" customHeight="1" thickBot="1" x14ac:dyDescent="0.35">
      <c r="A2" s="295" t="s">
        <v>28</v>
      </c>
      <c r="B2" s="11">
        <v>0.25</v>
      </c>
      <c r="C2" s="2">
        <v>0.29166666666666669</v>
      </c>
      <c r="D2" s="2">
        <v>0.33333333333333331</v>
      </c>
      <c r="E2" s="2">
        <v>0.375</v>
      </c>
      <c r="F2" s="2">
        <v>0.41666666666666669</v>
      </c>
      <c r="G2" s="115">
        <v>0.45833333333333331</v>
      </c>
      <c r="H2" s="11">
        <v>0.5</v>
      </c>
      <c r="I2" s="2">
        <v>0.54166666666666696</v>
      </c>
      <c r="J2" s="2">
        <v>0.58333333333333337</v>
      </c>
      <c r="K2" s="2">
        <v>0.625</v>
      </c>
      <c r="L2" s="2">
        <v>0.66666666666666663</v>
      </c>
      <c r="M2" s="3">
        <v>0.70833333333333304</v>
      </c>
      <c r="N2" s="4"/>
      <c r="O2" s="300" t="s">
        <v>0</v>
      </c>
      <c r="P2" s="301"/>
      <c r="Q2" s="301"/>
      <c r="R2" s="301"/>
      <c r="S2" s="301"/>
      <c r="T2" s="301"/>
      <c r="U2" s="302"/>
      <c r="V2" s="194"/>
      <c r="W2" s="173" t="s">
        <v>157</v>
      </c>
      <c r="X2" s="192">
        <v>1</v>
      </c>
    </row>
    <row r="3" spans="1:31" ht="38.1" customHeight="1" thickBot="1" x14ac:dyDescent="0.35">
      <c r="A3" s="296"/>
      <c r="B3" s="121" t="s">
        <v>2</v>
      </c>
      <c r="C3" s="122" t="s">
        <v>3</v>
      </c>
      <c r="D3" s="122" t="s">
        <v>4</v>
      </c>
      <c r="E3" s="122">
        <v>0.41666666666666669</v>
      </c>
      <c r="F3" s="122" t="s">
        <v>5</v>
      </c>
      <c r="G3" s="123" t="s">
        <v>6</v>
      </c>
      <c r="H3" s="121" t="s">
        <v>7</v>
      </c>
      <c r="I3" s="122">
        <v>0.58333333333333337</v>
      </c>
      <c r="J3" s="122" t="s">
        <v>8</v>
      </c>
      <c r="K3" s="122" t="s">
        <v>9</v>
      </c>
      <c r="L3" s="122" t="s">
        <v>10</v>
      </c>
      <c r="M3" s="124" t="s">
        <v>81</v>
      </c>
      <c r="N3" s="4"/>
      <c r="O3" s="151" t="s">
        <v>26</v>
      </c>
      <c r="P3" s="152" t="s">
        <v>27</v>
      </c>
      <c r="Q3" s="151" t="s">
        <v>11</v>
      </c>
      <c r="R3" s="153" t="s">
        <v>12</v>
      </c>
      <c r="S3" s="151" t="s">
        <v>13</v>
      </c>
      <c r="T3" s="152" t="s">
        <v>14</v>
      </c>
      <c r="U3" s="154" t="s">
        <v>25</v>
      </c>
      <c r="V3" s="194"/>
      <c r="W3" s="155"/>
      <c r="X3" s="155"/>
      <c r="Y3" s="155"/>
      <c r="Z3" s="155"/>
      <c r="AA3" s="155"/>
      <c r="AB3" s="155"/>
    </row>
    <row r="4" spans="1:31" ht="27.95" customHeight="1" x14ac:dyDescent="0.3">
      <c r="A4" s="268" t="str">
        <f>O4&amp;"일 / "&amp;P4</f>
        <v>3일 / 금</v>
      </c>
      <c r="B4" s="125" t="str">
        <f>Q4</f>
        <v>최승희</v>
      </c>
      <c r="C4" s="126" t="str">
        <f>R4</f>
        <v>이유림</v>
      </c>
      <c r="D4" s="126" t="str">
        <f>B4</f>
        <v>최승희</v>
      </c>
      <c r="E4" s="126" t="str">
        <f>C4</f>
        <v>이유림</v>
      </c>
      <c r="F4" s="126" t="str">
        <f>B4</f>
        <v>최승희</v>
      </c>
      <c r="G4" s="127" t="str">
        <f>C4</f>
        <v>이유림</v>
      </c>
      <c r="H4" s="111" t="str">
        <f>S4</f>
        <v>최승희</v>
      </c>
      <c r="I4" s="5" t="str">
        <f>T4</f>
        <v>강종수</v>
      </c>
      <c r="J4" s="5" t="str">
        <f>H4</f>
        <v>최승희</v>
      </c>
      <c r="K4" s="5" t="str">
        <f t="shared" ref="K4:M6" si="0">I4</f>
        <v>강종수</v>
      </c>
      <c r="L4" s="5" t="str">
        <f t="shared" si="0"/>
        <v>최승희</v>
      </c>
      <c r="M4" s="112" t="str">
        <f t="shared" si="0"/>
        <v>강종수</v>
      </c>
      <c r="N4" s="6"/>
      <c r="O4" s="273">
        <v>3</v>
      </c>
      <c r="P4" s="297" t="s">
        <v>116</v>
      </c>
      <c r="Q4" s="107" t="s">
        <v>125</v>
      </c>
      <c r="R4" s="120" t="s">
        <v>149</v>
      </c>
      <c r="S4" s="107" t="s">
        <v>125</v>
      </c>
      <c r="T4" s="110" t="s">
        <v>158</v>
      </c>
      <c r="U4" s="293" t="s">
        <v>140</v>
      </c>
      <c r="V4" s="174"/>
      <c r="W4" s="170"/>
      <c r="X4" s="287" t="s">
        <v>1</v>
      </c>
      <c r="Y4" s="288"/>
      <c r="Z4" s="288"/>
      <c r="AA4" s="288"/>
      <c r="AB4" s="289"/>
    </row>
    <row r="5" spans="1:31" ht="27.95" customHeight="1" x14ac:dyDescent="0.3">
      <c r="A5" s="261"/>
      <c r="B5" s="128" t="str">
        <f t="shared" ref="B5:C6" si="1">Q5</f>
        <v>이상신</v>
      </c>
      <c r="C5" s="129" t="str">
        <f t="shared" si="1"/>
        <v>이명진</v>
      </c>
      <c r="D5" s="129" t="str">
        <f t="shared" ref="D5:E6" si="2">B5</f>
        <v>이상신</v>
      </c>
      <c r="E5" s="129" t="str">
        <f t="shared" si="2"/>
        <v>이명진</v>
      </c>
      <c r="F5" s="129" t="str">
        <f t="shared" ref="F5:G6" si="3">B5</f>
        <v>이상신</v>
      </c>
      <c r="G5" s="130" t="str">
        <f t="shared" si="3"/>
        <v>이명진</v>
      </c>
      <c r="H5" s="7" t="str">
        <f t="shared" ref="H5:I6" si="4">S5</f>
        <v>이유진</v>
      </c>
      <c r="I5" s="101" t="str">
        <f t="shared" si="4"/>
        <v>송지원</v>
      </c>
      <c r="J5" s="101" t="str">
        <f t="shared" ref="J5:J6" si="5">H5</f>
        <v>이유진</v>
      </c>
      <c r="K5" s="101" t="str">
        <f t="shared" si="0"/>
        <v>송지원</v>
      </c>
      <c r="L5" s="101" t="str">
        <f t="shared" si="0"/>
        <v>이유진</v>
      </c>
      <c r="M5" s="100" t="str">
        <f t="shared" si="0"/>
        <v>송지원</v>
      </c>
      <c r="N5" s="150"/>
      <c r="O5" s="273"/>
      <c r="P5" s="298"/>
      <c r="Q5" s="34" t="s">
        <v>132</v>
      </c>
      <c r="R5" s="146" t="s">
        <v>18</v>
      </c>
      <c r="S5" s="34" t="s">
        <v>128</v>
      </c>
      <c r="T5" s="35" t="s">
        <v>93</v>
      </c>
      <c r="U5" s="293"/>
      <c r="V5" s="191"/>
      <c r="W5" s="170"/>
      <c r="X5" s="290"/>
      <c r="Y5" s="291"/>
      <c r="Z5" s="291"/>
      <c r="AA5" s="291"/>
      <c r="AB5" s="292"/>
    </row>
    <row r="6" spans="1:31" ht="27.95" customHeight="1" thickBot="1" x14ac:dyDescent="0.35">
      <c r="A6" s="277"/>
      <c r="B6" s="131" t="str">
        <f t="shared" si="1"/>
        <v>김익조</v>
      </c>
      <c r="C6" s="132" t="str">
        <f t="shared" si="1"/>
        <v>전종민</v>
      </c>
      <c r="D6" s="132" t="str">
        <f t="shared" si="2"/>
        <v>김익조</v>
      </c>
      <c r="E6" s="132" t="str">
        <f t="shared" si="2"/>
        <v>전종민</v>
      </c>
      <c r="F6" s="132" t="str">
        <f t="shared" si="3"/>
        <v>김익조</v>
      </c>
      <c r="G6" s="133" t="str">
        <f t="shared" si="3"/>
        <v>전종민</v>
      </c>
      <c r="H6" s="102" t="str">
        <f t="shared" si="4"/>
        <v>김익조</v>
      </c>
      <c r="I6" s="108" t="str">
        <f t="shared" si="4"/>
        <v>윤혜진</v>
      </c>
      <c r="J6" s="108" t="str">
        <f t="shared" si="5"/>
        <v>김익조</v>
      </c>
      <c r="K6" s="108" t="str">
        <f t="shared" si="0"/>
        <v>윤혜진</v>
      </c>
      <c r="L6" s="108" t="str">
        <f t="shared" si="0"/>
        <v>김익조</v>
      </c>
      <c r="M6" s="105" t="str">
        <f t="shared" si="0"/>
        <v>윤혜진</v>
      </c>
      <c r="N6" s="6"/>
      <c r="O6" s="273"/>
      <c r="P6" s="299"/>
      <c r="Q6" s="144" t="s">
        <v>156</v>
      </c>
      <c r="R6" s="147" t="s">
        <v>130</v>
      </c>
      <c r="S6" s="144" t="s">
        <v>156</v>
      </c>
      <c r="T6" s="145" t="s">
        <v>145</v>
      </c>
      <c r="U6" s="293"/>
      <c r="V6" s="191"/>
      <c r="W6" s="170"/>
      <c r="X6" s="34"/>
      <c r="Y6" s="157" t="s">
        <v>15</v>
      </c>
      <c r="Z6" s="157" t="s">
        <v>16</v>
      </c>
      <c r="AA6" s="157" t="s">
        <v>17</v>
      </c>
      <c r="AB6" s="36" t="s">
        <v>79</v>
      </c>
    </row>
    <row r="7" spans="1:31" ht="27.95" customHeight="1" x14ac:dyDescent="0.3">
      <c r="A7" s="268" t="str">
        <f t="shared" ref="A7" si="6">O7&amp;"일 / "&amp;P7</f>
        <v>4일 / 토</v>
      </c>
      <c r="B7" s="111" t="str">
        <f>Q7</f>
        <v>조아라</v>
      </c>
      <c r="C7" s="5" t="str">
        <f>R7</f>
        <v>민영기</v>
      </c>
      <c r="D7" s="5" t="str">
        <f>B7</f>
        <v>조아라</v>
      </c>
      <c r="E7" s="5" t="str">
        <f>C7</f>
        <v>민영기</v>
      </c>
      <c r="F7" s="5" t="str">
        <f>B7</f>
        <v>조아라</v>
      </c>
      <c r="G7" s="116" t="str">
        <f>C7</f>
        <v>민영기</v>
      </c>
      <c r="H7" s="125" t="str">
        <f>S7</f>
        <v>조아라</v>
      </c>
      <c r="I7" s="126" t="str">
        <f>T7</f>
        <v>이유림</v>
      </c>
      <c r="J7" s="126" t="str">
        <f>H7</f>
        <v>조아라</v>
      </c>
      <c r="K7" s="126" t="str">
        <f t="shared" ref="K7:K9" si="7">I7</f>
        <v>이유림</v>
      </c>
      <c r="L7" s="126" t="str">
        <f t="shared" ref="L7:L9" si="8">J7</f>
        <v>조아라</v>
      </c>
      <c r="M7" s="134" t="str">
        <f t="shared" ref="M7:M9" si="9">K7</f>
        <v>이유림</v>
      </c>
      <c r="N7" s="10"/>
      <c r="O7" s="276">
        <v>4</v>
      </c>
      <c r="P7" s="275" t="s">
        <v>117</v>
      </c>
      <c r="Q7" s="111" t="s">
        <v>147</v>
      </c>
      <c r="R7" s="116" t="s">
        <v>152</v>
      </c>
      <c r="S7" s="111" t="s">
        <v>147</v>
      </c>
      <c r="T7" s="112" t="s">
        <v>142</v>
      </c>
      <c r="U7" s="257" t="s">
        <v>172</v>
      </c>
      <c r="V7" s="191" t="s">
        <v>142</v>
      </c>
      <c r="W7" s="170"/>
      <c r="X7" s="158" t="s">
        <v>22</v>
      </c>
      <c r="Y7" s="159">
        <f t="shared" ref="Y7:Y17" si="10">COUNTIF($Q$4:$R$42,X7)</f>
        <v>4</v>
      </c>
      <c r="Z7" s="159">
        <f t="shared" ref="Z7:Z17" si="11">COUNTIF($S$4:$S$42,X7)</f>
        <v>0</v>
      </c>
      <c r="AA7" s="159">
        <f t="shared" ref="AA7:AA17" si="12">COUNTIF($T$4:$T$42,X7)</f>
        <v>2</v>
      </c>
      <c r="AB7" s="204">
        <f t="shared" ref="AB7:AB17" si="13">SUM(Y7:AA7)</f>
        <v>6</v>
      </c>
    </row>
    <row r="8" spans="1:31" ht="27.95" customHeight="1" x14ac:dyDescent="0.3">
      <c r="A8" s="261"/>
      <c r="B8" s="7" t="str">
        <f t="shared" ref="B8:B9" si="14">Q8</f>
        <v>장다은</v>
      </c>
      <c r="C8" s="101" t="str">
        <f t="shared" ref="C8:C9" si="15">R8</f>
        <v>이명진</v>
      </c>
      <c r="D8" s="101" t="str">
        <f t="shared" ref="D8:D9" si="16">B8</f>
        <v>장다은</v>
      </c>
      <c r="E8" s="101" t="str">
        <f t="shared" ref="E8:E9" si="17">C8</f>
        <v>이명진</v>
      </c>
      <c r="F8" s="101" t="str">
        <f t="shared" ref="F8:F9" si="18">B8</f>
        <v>장다은</v>
      </c>
      <c r="G8" s="117" t="str">
        <f t="shared" ref="G8:G9" si="19">C8</f>
        <v>이명진</v>
      </c>
      <c r="H8" s="128" t="str">
        <f t="shared" ref="H8:H9" si="20">S8</f>
        <v>장다은</v>
      </c>
      <c r="I8" s="129" t="str">
        <f t="shared" ref="I8:I9" si="21">T8</f>
        <v>전종민</v>
      </c>
      <c r="J8" s="129" t="str">
        <f t="shared" ref="J8:J9" si="22">H8</f>
        <v>장다은</v>
      </c>
      <c r="K8" s="129" t="str">
        <f t="shared" si="7"/>
        <v>전종민</v>
      </c>
      <c r="L8" s="129" t="str">
        <f t="shared" si="8"/>
        <v>장다은</v>
      </c>
      <c r="M8" s="135" t="str">
        <f t="shared" si="9"/>
        <v>전종민</v>
      </c>
      <c r="N8" s="10"/>
      <c r="O8" s="273"/>
      <c r="P8" s="271"/>
      <c r="Q8" s="34" t="s">
        <v>148</v>
      </c>
      <c r="R8" s="146" t="s">
        <v>144</v>
      </c>
      <c r="S8" s="34" t="s">
        <v>148</v>
      </c>
      <c r="T8" s="35" t="s">
        <v>130</v>
      </c>
      <c r="U8" s="258"/>
      <c r="V8" s="192" t="s">
        <v>156</v>
      </c>
      <c r="W8" s="170"/>
      <c r="X8" s="158" t="s">
        <v>18</v>
      </c>
      <c r="Y8" s="159">
        <f t="shared" si="10"/>
        <v>3</v>
      </c>
      <c r="Z8" s="159">
        <f t="shared" si="11"/>
        <v>1</v>
      </c>
      <c r="AA8" s="159">
        <f t="shared" si="12"/>
        <v>3</v>
      </c>
      <c r="AB8" s="204">
        <f t="shared" si="13"/>
        <v>7</v>
      </c>
    </row>
    <row r="9" spans="1:31" ht="27.95" customHeight="1" thickBot="1" x14ac:dyDescent="0.35">
      <c r="A9" s="262"/>
      <c r="B9" s="113" t="str">
        <f t="shared" si="14"/>
        <v>황가슬</v>
      </c>
      <c r="C9" s="106" t="str">
        <f t="shared" si="15"/>
        <v>윤혜진</v>
      </c>
      <c r="D9" s="106" t="str">
        <f t="shared" si="16"/>
        <v>황가슬</v>
      </c>
      <c r="E9" s="106" t="str">
        <f t="shared" si="17"/>
        <v>윤혜진</v>
      </c>
      <c r="F9" s="106" t="str">
        <f t="shared" si="18"/>
        <v>황가슬</v>
      </c>
      <c r="G9" s="119" t="str">
        <f t="shared" si="19"/>
        <v>윤혜진</v>
      </c>
      <c r="H9" s="136" t="str">
        <f t="shared" si="20"/>
        <v>황가슬</v>
      </c>
      <c r="I9" s="137" t="str">
        <f t="shared" si="21"/>
        <v>송지원</v>
      </c>
      <c r="J9" s="137" t="str">
        <f t="shared" si="22"/>
        <v>황가슬</v>
      </c>
      <c r="K9" s="137" t="str">
        <f t="shared" si="7"/>
        <v>송지원</v>
      </c>
      <c r="L9" s="137" t="str">
        <f t="shared" si="8"/>
        <v>황가슬</v>
      </c>
      <c r="M9" s="138" t="str">
        <f t="shared" si="9"/>
        <v>송지원</v>
      </c>
      <c r="N9" s="10"/>
      <c r="O9" s="274"/>
      <c r="P9" s="272"/>
      <c r="Q9" s="37" t="s">
        <v>133</v>
      </c>
      <c r="R9" s="148" t="s">
        <v>145</v>
      </c>
      <c r="S9" s="37" t="s">
        <v>133</v>
      </c>
      <c r="T9" s="38" t="s">
        <v>143</v>
      </c>
      <c r="U9" s="259"/>
      <c r="V9" s="191"/>
      <c r="W9" s="170"/>
      <c r="X9" s="158" t="s">
        <v>19</v>
      </c>
      <c r="Y9" s="159">
        <f t="shared" si="10"/>
        <v>3</v>
      </c>
      <c r="Z9" s="159">
        <f t="shared" si="11"/>
        <v>1</v>
      </c>
      <c r="AA9" s="159">
        <f t="shared" si="12"/>
        <v>0</v>
      </c>
      <c r="AB9" s="204">
        <f t="shared" si="13"/>
        <v>4</v>
      </c>
    </row>
    <row r="10" spans="1:31" ht="27.95" customHeight="1" x14ac:dyDescent="0.3">
      <c r="A10" s="260" t="str">
        <f t="shared" ref="A10" si="23">O10&amp;"일 / "&amp;P10</f>
        <v>5일 / 일</v>
      </c>
      <c r="B10" s="278" t="s">
        <v>84</v>
      </c>
      <c r="C10" s="279"/>
      <c r="D10" s="279"/>
      <c r="E10" s="279"/>
      <c r="F10" s="279"/>
      <c r="G10" s="279"/>
      <c r="H10" s="279"/>
      <c r="I10" s="279"/>
      <c r="J10" s="279"/>
      <c r="K10" s="279"/>
      <c r="L10" s="279"/>
      <c r="M10" s="280"/>
      <c r="N10" s="6"/>
      <c r="O10" s="273">
        <v>5</v>
      </c>
      <c r="P10" s="271" t="s">
        <v>118</v>
      </c>
      <c r="Q10" s="107"/>
      <c r="R10" s="120"/>
      <c r="S10" s="107"/>
      <c r="T10" s="110"/>
      <c r="U10" s="256" t="s">
        <v>85</v>
      </c>
      <c r="V10" s="191"/>
      <c r="W10" s="170"/>
      <c r="X10" s="158" t="s">
        <v>94</v>
      </c>
      <c r="Y10" s="159">
        <f t="shared" si="10"/>
        <v>2</v>
      </c>
      <c r="Z10" s="159">
        <f t="shared" si="11"/>
        <v>2</v>
      </c>
      <c r="AA10" s="159">
        <f t="shared" si="12"/>
        <v>1</v>
      </c>
      <c r="AB10" s="204">
        <f t="shared" si="13"/>
        <v>5</v>
      </c>
    </row>
    <row r="11" spans="1:31" ht="27.95" customHeight="1" x14ac:dyDescent="0.3">
      <c r="A11" s="261"/>
      <c r="B11" s="281"/>
      <c r="C11" s="282"/>
      <c r="D11" s="282"/>
      <c r="E11" s="282"/>
      <c r="F11" s="282"/>
      <c r="G11" s="282"/>
      <c r="H11" s="282"/>
      <c r="I11" s="282"/>
      <c r="J11" s="282"/>
      <c r="K11" s="282"/>
      <c r="L11" s="282"/>
      <c r="M11" s="283"/>
      <c r="N11" s="6"/>
      <c r="O11" s="273"/>
      <c r="P11" s="271"/>
      <c r="Q11" s="34"/>
      <c r="R11" s="146"/>
      <c r="S11" s="34"/>
      <c r="T11" s="35"/>
      <c r="U11" s="256"/>
      <c r="V11" s="191"/>
      <c r="W11" s="170"/>
      <c r="X11" s="158" t="s">
        <v>21</v>
      </c>
      <c r="Y11" s="159">
        <f t="shared" si="10"/>
        <v>3</v>
      </c>
      <c r="Z11" s="159">
        <f t="shared" si="11"/>
        <v>0</v>
      </c>
      <c r="AA11" s="159">
        <f t="shared" si="12"/>
        <v>4</v>
      </c>
      <c r="AB11" s="204">
        <f t="shared" si="13"/>
        <v>7</v>
      </c>
    </row>
    <row r="12" spans="1:31" ht="27.95" customHeight="1" thickBot="1" x14ac:dyDescent="0.35">
      <c r="A12" s="277"/>
      <c r="B12" s="284"/>
      <c r="C12" s="285"/>
      <c r="D12" s="285"/>
      <c r="E12" s="285"/>
      <c r="F12" s="285"/>
      <c r="G12" s="285"/>
      <c r="H12" s="285"/>
      <c r="I12" s="285"/>
      <c r="J12" s="285"/>
      <c r="K12" s="285"/>
      <c r="L12" s="285"/>
      <c r="M12" s="286"/>
      <c r="N12" s="6"/>
      <c r="O12" s="273"/>
      <c r="P12" s="271"/>
      <c r="Q12" s="144"/>
      <c r="R12" s="147"/>
      <c r="S12" s="144"/>
      <c r="T12" s="145"/>
      <c r="U12" s="256"/>
      <c r="V12" s="191"/>
      <c r="W12" s="170"/>
      <c r="X12" s="158" t="s">
        <v>96</v>
      </c>
      <c r="Y12" s="159">
        <f t="shared" si="10"/>
        <v>5</v>
      </c>
      <c r="Z12" s="159">
        <f t="shared" si="11"/>
        <v>1</v>
      </c>
      <c r="AA12" s="159">
        <f t="shared" si="12"/>
        <v>1</v>
      </c>
      <c r="AB12" s="204">
        <f t="shared" si="13"/>
        <v>7</v>
      </c>
      <c r="AE12" s="203">
        <f>22210/1.5</f>
        <v>14806.666666666666</v>
      </c>
    </row>
    <row r="13" spans="1:31" ht="27.95" customHeight="1" x14ac:dyDescent="0.3">
      <c r="A13" s="268" t="str">
        <f t="shared" ref="A13" si="24">O13&amp;"일 / "&amp;P13</f>
        <v>6, 7, 8일 / 추석</v>
      </c>
      <c r="B13" s="278" t="s">
        <v>168</v>
      </c>
      <c r="C13" s="279"/>
      <c r="D13" s="279"/>
      <c r="E13" s="279"/>
      <c r="F13" s="279"/>
      <c r="G13" s="279"/>
      <c r="H13" s="279"/>
      <c r="I13" s="279"/>
      <c r="J13" s="279"/>
      <c r="K13" s="279"/>
      <c r="L13" s="279"/>
      <c r="M13" s="280"/>
      <c r="N13" s="6"/>
      <c r="O13" s="276" t="s">
        <v>120</v>
      </c>
      <c r="P13" s="275" t="s">
        <v>119</v>
      </c>
      <c r="Q13" s="111"/>
      <c r="R13" s="116"/>
      <c r="S13" s="149"/>
      <c r="T13" s="112"/>
      <c r="U13" s="304" t="s">
        <v>85</v>
      </c>
      <c r="V13" s="174"/>
      <c r="W13" s="170"/>
      <c r="X13" s="158" t="s">
        <v>93</v>
      </c>
      <c r="Y13" s="159">
        <f t="shared" si="10"/>
        <v>0</v>
      </c>
      <c r="Z13" s="159">
        <f t="shared" si="11"/>
        <v>0</v>
      </c>
      <c r="AA13" s="159">
        <f t="shared" si="12"/>
        <v>7</v>
      </c>
      <c r="AB13" s="204">
        <f t="shared" si="13"/>
        <v>7</v>
      </c>
      <c r="AC13" s="180" t="s">
        <v>166</v>
      </c>
    </row>
    <row r="14" spans="1:31" ht="27.95" customHeight="1" x14ac:dyDescent="0.3">
      <c r="A14" s="261"/>
      <c r="B14" s="281"/>
      <c r="C14" s="282"/>
      <c r="D14" s="282"/>
      <c r="E14" s="282"/>
      <c r="F14" s="282"/>
      <c r="G14" s="282"/>
      <c r="H14" s="282"/>
      <c r="I14" s="282"/>
      <c r="J14" s="282"/>
      <c r="K14" s="282"/>
      <c r="L14" s="282"/>
      <c r="M14" s="283"/>
      <c r="N14" s="6"/>
      <c r="O14" s="273"/>
      <c r="P14" s="271"/>
      <c r="Q14" s="34"/>
      <c r="R14" s="146"/>
      <c r="S14" s="34"/>
      <c r="T14" s="35"/>
      <c r="U14" s="256"/>
      <c r="V14" s="174"/>
      <c r="W14" s="170"/>
      <c r="X14" s="158" t="s">
        <v>23</v>
      </c>
      <c r="Y14" s="159">
        <f t="shared" si="10"/>
        <v>3</v>
      </c>
      <c r="Z14" s="159">
        <f t="shared" si="11"/>
        <v>0</v>
      </c>
      <c r="AA14" s="159">
        <f t="shared" si="12"/>
        <v>1</v>
      </c>
      <c r="AB14" s="204">
        <f t="shared" si="13"/>
        <v>4</v>
      </c>
    </row>
    <row r="15" spans="1:31" ht="27.95" customHeight="1" thickBot="1" x14ac:dyDescent="0.35">
      <c r="A15" s="262"/>
      <c r="B15" s="284"/>
      <c r="C15" s="285"/>
      <c r="D15" s="285"/>
      <c r="E15" s="285"/>
      <c r="F15" s="285"/>
      <c r="G15" s="285"/>
      <c r="H15" s="285"/>
      <c r="I15" s="285"/>
      <c r="J15" s="285"/>
      <c r="K15" s="285"/>
      <c r="L15" s="285"/>
      <c r="M15" s="286"/>
      <c r="N15" s="6"/>
      <c r="O15" s="274"/>
      <c r="P15" s="272"/>
      <c r="Q15" s="113"/>
      <c r="R15" s="148"/>
      <c r="S15" s="37"/>
      <c r="T15" s="38"/>
      <c r="U15" s="305"/>
      <c r="V15" s="174"/>
      <c r="W15" s="170"/>
      <c r="X15" s="158" t="s">
        <v>20</v>
      </c>
      <c r="Y15" s="159">
        <f t="shared" si="10"/>
        <v>4</v>
      </c>
      <c r="Z15" s="159">
        <f t="shared" si="11"/>
        <v>0</v>
      </c>
      <c r="AA15" s="159">
        <f t="shared" si="12"/>
        <v>2</v>
      </c>
      <c r="AB15" s="204">
        <f t="shared" si="13"/>
        <v>6</v>
      </c>
    </row>
    <row r="16" spans="1:31" ht="27.95" customHeight="1" x14ac:dyDescent="0.3">
      <c r="A16" s="260" t="str">
        <f t="shared" ref="A16" si="25">O16&amp;"일 / "&amp;P16</f>
        <v>9일 / 목</v>
      </c>
      <c r="B16" s="139" t="str">
        <f t="shared" ref="B16:C18" si="26">Q16</f>
        <v>이상신</v>
      </c>
      <c r="C16" s="140" t="str">
        <f t="shared" si="26"/>
        <v>전종민</v>
      </c>
      <c r="D16" s="140" t="str">
        <f t="shared" ref="D16:E18" si="27">B16</f>
        <v>이상신</v>
      </c>
      <c r="E16" s="140" t="str">
        <f t="shared" si="27"/>
        <v>전종민</v>
      </c>
      <c r="F16" s="140" t="str">
        <f t="shared" ref="F16:G18" si="28">B16</f>
        <v>이상신</v>
      </c>
      <c r="G16" s="141" t="str">
        <f t="shared" si="28"/>
        <v>전종민</v>
      </c>
      <c r="H16" s="107" t="str">
        <f t="shared" ref="H16:I18" si="29">S16</f>
        <v>조아라</v>
      </c>
      <c r="I16" s="104" t="str">
        <f t="shared" si="29"/>
        <v>이명진</v>
      </c>
      <c r="J16" s="104" t="str">
        <f t="shared" ref="J16:J18" si="30">H16</f>
        <v>조아라</v>
      </c>
      <c r="K16" s="104" t="str">
        <f t="shared" ref="K16:M21" si="31">I16</f>
        <v>이명진</v>
      </c>
      <c r="L16" s="104" t="str">
        <f t="shared" si="31"/>
        <v>조아라</v>
      </c>
      <c r="M16" s="103" t="str">
        <f t="shared" si="31"/>
        <v>이명진</v>
      </c>
      <c r="N16" s="6"/>
      <c r="O16" s="273">
        <v>9</v>
      </c>
      <c r="P16" s="271" t="s">
        <v>121</v>
      </c>
      <c r="Q16" s="181" t="s">
        <v>24</v>
      </c>
      <c r="R16" s="182" t="s">
        <v>130</v>
      </c>
      <c r="S16" s="181" t="s">
        <v>147</v>
      </c>
      <c r="T16" s="183" t="s">
        <v>144</v>
      </c>
      <c r="U16" s="293" t="s">
        <v>160</v>
      </c>
      <c r="V16" s="175"/>
      <c r="W16" s="170"/>
      <c r="X16" s="158" t="s">
        <v>95</v>
      </c>
      <c r="Y16" s="159">
        <f t="shared" si="10"/>
        <v>4</v>
      </c>
      <c r="Z16" s="159">
        <f t="shared" si="11"/>
        <v>2</v>
      </c>
      <c r="AA16" s="159">
        <f t="shared" si="12"/>
        <v>1</v>
      </c>
      <c r="AB16" s="204">
        <f t="shared" si="13"/>
        <v>7</v>
      </c>
    </row>
    <row r="17" spans="1:29" ht="27.95" customHeight="1" x14ac:dyDescent="0.3">
      <c r="A17" s="261"/>
      <c r="B17" s="128" t="str">
        <f t="shared" si="26"/>
        <v>이해민</v>
      </c>
      <c r="C17" s="129" t="str">
        <f t="shared" si="26"/>
        <v>황가슬</v>
      </c>
      <c r="D17" s="129" t="str">
        <f t="shared" si="27"/>
        <v>이해민</v>
      </c>
      <c r="E17" s="129" t="str">
        <f t="shared" si="27"/>
        <v>황가슬</v>
      </c>
      <c r="F17" s="129" t="str">
        <f t="shared" si="28"/>
        <v>이해민</v>
      </c>
      <c r="G17" s="130" t="str">
        <f t="shared" si="28"/>
        <v>황가슬</v>
      </c>
      <c r="H17" s="7" t="str">
        <f t="shared" si="29"/>
        <v>이해민</v>
      </c>
      <c r="I17" s="101" t="str">
        <f t="shared" si="29"/>
        <v>이유림</v>
      </c>
      <c r="J17" s="101" t="str">
        <f t="shared" si="30"/>
        <v>이해민</v>
      </c>
      <c r="K17" s="101" t="str">
        <f t="shared" si="31"/>
        <v>이유림</v>
      </c>
      <c r="L17" s="101" t="str">
        <f t="shared" si="31"/>
        <v>이해민</v>
      </c>
      <c r="M17" s="100" t="str">
        <f t="shared" si="31"/>
        <v>이유림</v>
      </c>
      <c r="N17" s="6"/>
      <c r="O17" s="273"/>
      <c r="P17" s="271"/>
      <c r="Q17" s="184" t="s">
        <v>150</v>
      </c>
      <c r="R17" s="185" t="s">
        <v>133</v>
      </c>
      <c r="S17" s="184" t="s">
        <v>150</v>
      </c>
      <c r="T17" s="185" t="s">
        <v>21</v>
      </c>
      <c r="U17" s="293"/>
      <c r="V17" s="176"/>
      <c r="W17" s="170"/>
      <c r="X17" s="158" t="s">
        <v>97</v>
      </c>
      <c r="Y17" s="159">
        <f t="shared" si="10"/>
        <v>0</v>
      </c>
      <c r="Z17" s="159">
        <f t="shared" si="11"/>
        <v>1</v>
      </c>
      <c r="AA17" s="159">
        <f t="shared" si="12"/>
        <v>2</v>
      </c>
      <c r="AB17" s="204">
        <f t="shared" si="13"/>
        <v>3</v>
      </c>
    </row>
    <row r="18" spans="1:29" ht="27.95" customHeight="1" thickBot="1" x14ac:dyDescent="0.35">
      <c r="A18" s="261"/>
      <c r="B18" s="128" t="str">
        <f t="shared" si="26"/>
        <v>김익조</v>
      </c>
      <c r="C18" s="129" t="str">
        <f t="shared" si="26"/>
        <v>이유진</v>
      </c>
      <c r="D18" s="129" t="str">
        <f t="shared" si="27"/>
        <v>김익조</v>
      </c>
      <c r="E18" s="129" t="str">
        <f t="shared" si="27"/>
        <v>이유진</v>
      </c>
      <c r="F18" s="129" t="str">
        <f t="shared" si="28"/>
        <v>김익조</v>
      </c>
      <c r="G18" s="130" t="str">
        <f t="shared" si="28"/>
        <v>이유진</v>
      </c>
      <c r="H18" s="7" t="str">
        <f t="shared" si="29"/>
        <v>서민우</v>
      </c>
      <c r="I18" s="101" t="str">
        <f t="shared" si="29"/>
        <v>송지원</v>
      </c>
      <c r="J18" s="101" t="str">
        <f t="shared" si="30"/>
        <v>서민우</v>
      </c>
      <c r="K18" s="101" t="str">
        <f t="shared" si="31"/>
        <v>송지원</v>
      </c>
      <c r="L18" s="101" t="str">
        <f t="shared" si="31"/>
        <v>서민우</v>
      </c>
      <c r="M18" s="100" t="str">
        <f t="shared" si="31"/>
        <v>송지원</v>
      </c>
      <c r="N18" s="6"/>
      <c r="O18" s="273"/>
      <c r="P18" s="271"/>
      <c r="Q18" s="186" t="s">
        <v>156</v>
      </c>
      <c r="R18" s="187" t="s">
        <v>128</v>
      </c>
      <c r="S18" s="186" t="s">
        <v>129</v>
      </c>
      <c r="T18" s="188" t="s">
        <v>143</v>
      </c>
      <c r="U18" s="293"/>
      <c r="V18" s="176"/>
      <c r="W18" s="170"/>
      <c r="X18" s="160"/>
      <c r="Y18" s="161"/>
      <c r="Z18" s="161"/>
      <c r="AA18" s="161"/>
      <c r="AB18" s="205"/>
    </row>
    <row r="19" spans="1:29" ht="27.95" customHeight="1" thickBot="1" x14ac:dyDescent="0.35">
      <c r="A19" s="260" t="str">
        <f t="shared" ref="A19" si="32">O19&amp;"일 / "&amp;P19</f>
        <v>11일 / 토</v>
      </c>
      <c r="B19" s="111" t="str">
        <f>Q19</f>
        <v>이상신</v>
      </c>
      <c r="C19" s="5" t="str">
        <f>R19</f>
        <v>김세희</v>
      </c>
      <c r="D19" s="5" t="str">
        <f>B19</f>
        <v>이상신</v>
      </c>
      <c r="E19" s="5" t="str">
        <f>C19</f>
        <v>김세희</v>
      </c>
      <c r="F19" s="5" t="str">
        <f>B19</f>
        <v>이상신</v>
      </c>
      <c r="G19" s="116" t="str">
        <f>C19</f>
        <v>김세희</v>
      </c>
      <c r="H19" s="125" t="str">
        <f>S19</f>
        <v>이상신</v>
      </c>
      <c r="I19" s="126" t="str">
        <f>T19</f>
        <v>서민우</v>
      </c>
      <c r="J19" s="126" t="str">
        <f>H19</f>
        <v>이상신</v>
      </c>
      <c r="K19" s="126" t="str">
        <f t="shared" si="31"/>
        <v>서민우</v>
      </c>
      <c r="L19" s="126" t="str">
        <f t="shared" si="31"/>
        <v>이상신</v>
      </c>
      <c r="M19" s="134" t="str">
        <f t="shared" si="31"/>
        <v>서민우</v>
      </c>
      <c r="N19" s="6"/>
      <c r="O19" s="276">
        <v>11</v>
      </c>
      <c r="P19" s="275" t="s">
        <v>122</v>
      </c>
      <c r="Q19" s="111" t="s">
        <v>124</v>
      </c>
      <c r="R19" s="116" t="s">
        <v>146</v>
      </c>
      <c r="S19" s="111" t="s">
        <v>124</v>
      </c>
      <c r="T19" s="112" t="s">
        <v>129</v>
      </c>
      <c r="U19" s="306" t="s">
        <v>164</v>
      </c>
      <c r="V19" s="176"/>
      <c r="W19" s="170"/>
      <c r="X19" s="156"/>
      <c r="Y19" s="156"/>
      <c r="Z19" s="156"/>
      <c r="AA19" s="156"/>
      <c r="AB19" s="206"/>
    </row>
    <row r="20" spans="1:29" ht="27.95" customHeight="1" x14ac:dyDescent="0.3">
      <c r="A20" s="261"/>
      <c r="B20" s="7" t="str">
        <f t="shared" ref="B20:B21" si="33">Q20</f>
        <v>민영기</v>
      </c>
      <c r="C20" s="101" t="str">
        <f t="shared" ref="C20:C21" si="34">R20</f>
        <v>윤혜진</v>
      </c>
      <c r="D20" s="101" t="str">
        <f t="shared" ref="D20:D21" si="35">B20</f>
        <v>민영기</v>
      </c>
      <c r="E20" s="101" t="str">
        <f t="shared" ref="E20:E21" si="36">C20</f>
        <v>윤혜진</v>
      </c>
      <c r="F20" s="101" t="str">
        <f t="shared" ref="F20:F21" si="37">B20</f>
        <v>민영기</v>
      </c>
      <c r="G20" s="117" t="str">
        <f t="shared" ref="G20:G21" si="38">C20</f>
        <v>윤혜진</v>
      </c>
      <c r="H20" s="128" t="str">
        <f t="shared" ref="H20:H21" si="39">S20</f>
        <v>김찬수</v>
      </c>
      <c r="I20" s="129" t="str">
        <f t="shared" ref="I20:I21" si="40">T20</f>
        <v>황가슬</v>
      </c>
      <c r="J20" s="129" t="str">
        <f t="shared" ref="J20:J21" si="41">H20</f>
        <v>김찬수</v>
      </c>
      <c r="K20" s="129" t="str">
        <f t="shared" si="31"/>
        <v>황가슬</v>
      </c>
      <c r="L20" s="129" t="str">
        <f t="shared" si="31"/>
        <v>김찬수</v>
      </c>
      <c r="M20" s="135" t="str">
        <f t="shared" si="31"/>
        <v>황가슬</v>
      </c>
      <c r="N20" s="6"/>
      <c r="O20" s="273"/>
      <c r="P20" s="271"/>
      <c r="Q20" s="34" t="s">
        <v>152</v>
      </c>
      <c r="R20" s="146" t="s">
        <v>20</v>
      </c>
      <c r="S20" s="34" t="s">
        <v>154</v>
      </c>
      <c r="T20" s="35" t="s">
        <v>133</v>
      </c>
      <c r="U20" s="293"/>
      <c r="V20" s="176"/>
      <c r="W20" s="170"/>
      <c r="X20" s="162" t="s">
        <v>77</v>
      </c>
      <c r="Y20" s="163">
        <f t="shared" ref="Y20:Y26" si="42">COUNTIF($Q$4:$R$42,X20)</f>
        <v>3</v>
      </c>
      <c r="Z20" s="163">
        <f t="shared" ref="Z20:Z26" si="43">COUNTIF($S$4:$T$42,X20)</f>
        <v>1</v>
      </c>
      <c r="AA20" s="164"/>
      <c r="AB20" s="207">
        <f t="shared" ref="AB20:AB26" si="44">SUM(Y20:AA20)</f>
        <v>4</v>
      </c>
      <c r="AC20" t="s">
        <v>131</v>
      </c>
    </row>
    <row r="21" spans="1:29" ht="27.95" customHeight="1" thickBot="1" x14ac:dyDescent="0.35">
      <c r="A21" s="277"/>
      <c r="B21" s="102" t="str">
        <f t="shared" si="33"/>
        <v>최승희</v>
      </c>
      <c r="C21" s="108" t="str">
        <f t="shared" si="34"/>
        <v>이유림</v>
      </c>
      <c r="D21" s="108" t="str">
        <f t="shared" si="35"/>
        <v>최승희</v>
      </c>
      <c r="E21" s="108" t="str">
        <f t="shared" si="36"/>
        <v>이유림</v>
      </c>
      <c r="F21" s="108" t="str">
        <f t="shared" si="37"/>
        <v>최승희</v>
      </c>
      <c r="G21" s="118" t="str">
        <f t="shared" si="38"/>
        <v>이유림</v>
      </c>
      <c r="H21" s="131" t="str">
        <f t="shared" si="39"/>
        <v>조아라</v>
      </c>
      <c r="I21" s="132" t="str">
        <f t="shared" si="40"/>
        <v>강종수</v>
      </c>
      <c r="J21" s="132" t="str">
        <f t="shared" si="41"/>
        <v>조아라</v>
      </c>
      <c r="K21" s="132" t="str">
        <f t="shared" si="31"/>
        <v>강종수</v>
      </c>
      <c r="L21" s="132" t="str">
        <f t="shared" si="31"/>
        <v>조아라</v>
      </c>
      <c r="M21" s="142" t="str">
        <f t="shared" si="31"/>
        <v>강종수</v>
      </c>
      <c r="N21" s="6"/>
      <c r="O21" s="274"/>
      <c r="P21" s="272"/>
      <c r="Q21" s="37" t="s">
        <v>125</v>
      </c>
      <c r="R21" s="148" t="s">
        <v>142</v>
      </c>
      <c r="S21" s="37" t="s">
        <v>147</v>
      </c>
      <c r="T21" s="38" t="s">
        <v>159</v>
      </c>
      <c r="U21" s="307"/>
      <c r="V21" s="176"/>
      <c r="W21" s="170"/>
      <c r="X21" s="165" t="s">
        <v>99</v>
      </c>
      <c r="Y21" s="159">
        <f t="shared" si="42"/>
        <v>3</v>
      </c>
      <c r="Z21" s="159">
        <f t="shared" si="43"/>
        <v>1</v>
      </c>
      <c r="AA21" s="166"/>
      <c r="AB21" s="204">
        <f t="shared" si="44"/>
        <v>4</v>
      </c>
      <c r="AC21" t="s">
        <v>170</v>
      </c>
    </row>
    <row r="22" spans="1:29" ht="27.95" customHeight="1" x14ac:dyDescent="0.3">
      <c r="A22" s="268" t="str">
        <f t="shared" ref="A22" si="45">O22&amp;"일 / "&amp;P22</f>
        <v>12일 / 일</v>
      </c>
      <c r="B22" s="125" t="str">
        <f t="shared" ref="B22:B24" si="46">Q22</f>
        <v>김찬수</v>
      </c>
      <c r="C22" s="126" t="str">
        <f t="shared" ref="C22:C24" si="47">R22</f>
        <v>김세희</v>
      </c>
      <c r="D22" s="126" t="str">
        <f t="shared" ref="D22:D24" si="48">B22</f>
        <v>김찬수</v>
      </c>
      <c r="E22" s="126" t="str">
        <f t="shared" ref="E22:E24" si="49">C22</f>
        <v>김세희</v>
      </c>
      <c r="F22" s="126" t="str">
        <f t="shared" ref="F22:F24" si="50">B22</f>
        <v>김찬수</v>
      </c>
      <c r="G22" s="127" t="str">
        <f t="shared" ref="G22:G24" si="51">C22</f>
        <v>김세희</v>
      </c>
      <c r="H22" s="111" t="str">
        <f t="shared" ref="H22:H24" si="52">S22</f>
        <v>최승희</v>
      </c>
      <c r="I22" s="5" t="str">
        <f t="shared" ref="I22:I24" si="53">T22</f>
        <v>이명진</v>
      </c>
      <c r="J22" s="5" t="str">
        <f t="shared" ref="J22:J24" si="54">H22</f>
        <v>최승희</v>
      </c>
      <c r="K22" s="5" t="str">
        <f t="shared" ref="K22:K24" si="55">I22</f>
        <v>이명진</v>
      </c>
      <c r="L22" s="5" t="str">
        <f t="shared" ref="L22:L24" si="56">J22</f>
        <v>최승희</v>
      </c>
      <c r="M22" s="112" t="str">
        <f t="shared" ref="M22:M24" si="57">K22</f>
        <v>이명진</v>
      </c>
      <c r="N22" s="10"/>
      <c r="O22" s="273">
        <v>12</v>
      </c>
      <c r="P22" s="271" t="s">
        <v>123</v>
      </c>
      <c r="Q22" s="179" t="s">
        <v>163</v>
      </c>
      <c r="R22" s="120" t="s">
        <v>146</v>
      </c>
      <c r="S22" s="107" t="s">
        <v>126</v>
      </c>
      <c r="T22" s="110" t="s">
        <v>144</v>
      </c>
      <c r="U22" s="293" t="s">
        <v>165</v>
      </c>
      <c r="V22" s="177"/>
      <c r="W22" s="170"/>
      <c r="X22" s="165" t="s">
        <v>98</v>
      </c>
      <c r="Y22" s="159">
        <f t="shared" si="42"/>
        <v>1</v>
      </c>
      <c r="Z22" s="159">
        <f t="shared" si="43"/>
        <v>2</v>
      </c>
      <c r="AA22" s="166"/>
      <c r="AB22" s="204">
        <f t="shared" si="44"/>
        <v>3</v>
      </c>
      <c r="AC22" t="s">
        <v>141</v>
      </c>
    </row>
    <row r="23" spans="1:29" ht="27.95" customHeight="1" x14ac:dyDescent="0.3">
      <c r="A23" s="261"/>
      <c r="B23" s="128" t="str">
        <f t="shared" si="46"/>
        <v>전종민</v>
      </c>
      <c r="C23" s="129" t="str">
        <f t="shared" si="47"/>
        <v>김익조</v>
      </c>
      <c r="D23" s="129" t="str">
        <f t="shared" si="48"/>
        <v>전종민</v>
      </c>
      <c r="E23" s="129" t="str">
        <f t="shared" si="49"/>
        <v>김익조</v>
      </c>
      <c r="F23" s="129" t="str">
        <f t="shared" si="50"/>
        <v>전종민</v>
      </c>
      <c r="G23" s="130" t="str">
        <f t="shared" si="51"/>
        <v>김익조</v>
      </c>
      <c r="H23" s="7" t="str">
        <f t="shared" si="52"/>
        <v>민영기</v>
      </c>
      <c r="I23" s="101" t="str">
        <f t="shared" si="53"/>
        <v>이유진</v>
      </c>
      <c r="J23" s="101" t="str">
        <f t="shared" si="54"/>
        <v>민영기</v>
      </c>
      <c r="K23" s="101" t="str">
        <f t="shared" si="55"/>
        <v>이유진</v>
      </c>
      <c r="L23" s="101" t="str">
        <f t="shared" si="56"/>
        <v>민영기</v>
      </c>
      <c r="M23" s="100" t="str">
        <f t="shared" si="57"/>
        <v>이유진</v>
      </c>
      <c r="N23" s="10"/>
      <c r="O23" s="273"/>
      <c r="P23" s="271"/>
      <c r="Q23" s="34" t="s">
        <v>130</v>
      </c>
      <c r="R23" s="146" t="s">
        <v>156</v>
      </c>
      <c r="S23" s="34" t="s">
        <v>152</v>
      </c>
      <c r="T23" s="35" t="s">
        <v>162</v>
      </c>
      <c r="U23" s="293"/>
      <c r="V23" s="177"/>
      <c r="W23" s="170"/>
      <c r="X23" s="165" t="s">
        <v>76</v>
      </c>
      <c r="Y23" s="159">
        <f t="shared" si="42"/>
        <v>2</v>
      </c>
      <c r="Z23" s="159">
        <f t="shared" si="43"/>
        <v>5</v>
      </c>
      <c r="AA23" s="166"/>
      <c r="AB23" s="204">
        <f t="shared" si="44"/>
        <v>7</v>
      </c>
      <c r="AC23" t="s">
        <v>161</v>
      </c>
    </row>
    <row r="24" spans="1:29" ht="27.95" customHeight="1" thickBot="1" x14ac:dyDescent="0.35">
      <c r="A24" s="262"/>
      <c r="B24" s="136" t="str">
        <f t="shared" si="46"/>
        <v>윤혜진</v>
      </c>
      <c r="C24" s="137" t="str">
        <f t="shared" si="47"/>
        <v>강종수</v>
      </c>
      <c r="D24" s="137" t="str">
        <f t="shared" si="48"/>
        <v>윤혜진</v>
      </c>
      <c r="E24" s="137" t="str">
        <f t="shared" si="49"/>
        <v>강종수</v>
      </c>
      <c r="F24" s="137" t="str">
        <f t="shared" si="50"/>
        <v>윤혜진</v>
      </c>
      <c r="G24" s="143" t="str">
        <f t="shared" si="51"/>
        <v>강종수</v>
      </c>
      <c r="H24" s="113" t="str">
        <f t="shared" si="52"/>
        <v>김찬수</v>
      </c>
      <c r="I24" s="106" t="str">
        <f t="shared" si="53"/>
        <v>송지원</v>
      </c>
      <c r="J24" s="106" t="str">
        <f t="shared" si="54"/>
        <v>김찬수</v>
      </c>
      <c r="K24" s="106" t="str">
        <f t="shared" si="55"/>
        <v>송지원</v>
      </c>
      <c r="L24" s="106" t="str">
        <f t="shared" si="56"/>
        <v>김찬수</v>
      </c>
      <c r="M24" s="114" t="str">
        <f t="shared" si="57"/>
        <v>송지원</v>
      </c>
      <c r="N24" s="10"/>
      <c r="O24" s="273"/>
      <c r="P24" s="271"/>
      <c r="Q24" s="144" t="s">
        <v>145</v>
      </c>
      <c r="R24" s="147" t="s">
        <v>159</v>
      </c>
      <c r="S24" s="144" t="s">
        <v>155</v>
      </c>
      <c r="T24" s="145" t="s">
        <v>143</v>
      </c>
      <c r="U24" s="293"/>
      <c r="V24" s="178"/>
      <c r="W24" s="170"/>
      <c r="X24" s="165" t="s">
        <v>91</v>
      </c>
      <c r="Y24" s="159">
        <f t="shared" si="42"/>
        <v>2</v>
      </c>
      <c r="Z24" s="159">
        <f t="shared" si="43"/>
        <v>1</v>
      </c>
      <c r="AA24" s="166"/>
      <c r="AB24" s="204">
        <f t="shared" si="44"/>
        <v>3</v>
      </c>
    </row>
    <row r="25" spans="1:29" ht="27.95" customHeight="1" x14ac:dyDescent="0.3">
      <c r="A25" s="268" t="str">
        <f t="shared" ref="A25" si="58">O25&amp;"일 / "&amp;P25</f>
        <v>18일 / 토</v>
      </c>
      <c r="B25" s="111" t="str">
        <f t="shared" ref="B25:B27" si="59">Q25</f>
        <v>최승희</v>
      </c>
      <c r="C25" s="5" t="str">
        <f t="shared" ref="C25:C27" si="60">R25</f>
        <v>황가슬</v>
      </c>
      <c r="D25" s="5" t="str">
        <f t="shared" ref="D25:D27" si="61">B25</f>
        <v>최승희</v>
      </c>
      <c r="E25" s="5" t="str">
        <f t="shared" ref="E25:E27" si="62">C25</f>
        <v>황가슬</v>
      </c>
      <c r="F25" s="5" t="str">
        <f t="shared" ref="F25:F27" si="63">B25</f>
        <v>최승희</v>
      </c>
      <c r="G25" s="116" t="str">
        <f t="shared" ref="G25:G27" si="64">C25</f>
        <v>황가슬</v>
      </c>
      <c r="H25" s="125" t="str">
        <f t="shared" ref="H25:H27" si="65">S25</f>
        <v>조아라</v>
      </c>
      <c r="I25" s="126" t="str">
        <f t="shared" ref="I25:I27" si="66">T25</f>
        <v>서민우</v>
      </c>
      <c r="J25" s="126" t="str">
        <f t="shared" ref="J25:J27" si="67">H25</f>
        <v>조아라</v>
      </c>
      <c r="K25" s="126" t="str">
        <f t="shared" ref="K25:K27" si="68">I25</f>
        <v>서민우</v>
      </c>
      <c r="L25" s="126" t="str">
        <f t="shared" ref="L25:L27" si="69">J25</f>
        <v>조아라</v>
      </c>
      <c r="M25" s="134" t="str">
        <f t="shared" ref="M25:M27" si="70">K25</f>
        <v>서민우</v>
      </c>
      <c r="N25" s="6"/>
      <c r="O25" s="276">
        <v>18</v>
      </c>
      <c r="P25" s="275" t="s">
        <v>122</v>
      </c>
      <c r="Q25" s="111" t="s">
        <v>127</v>
      </c>
      <c r="R25" s="116" t="s">
        <v>133</v>
      </c>
      <c r="S25" s="111" t="s">
        <v>147</v>
      </c>
      <c r="T25" s="112" t="s">
        <v>129</v>
      </c>
      <c r="U25" s="306" t="s">
        <v>153</v>
      </c>
      <c r="V25" s="174"/>
      <c r="W25" s="170"/>
      <c r="X25" s="165" t="s">
        <v>92</v>
      </c>
      <c r="Y25" s="159">
        <f t="shared" si="42"/>
        <v>3</v>
      </c>
      <c r="Z25" s="159">
        <f t="shared" si="43"/>
        <v>4</v>
      </c>
      <c r="AA25" s="166"/>
      <c r="AB25" s="204">
        <f t="shared" si="44"/>
        <v>7</v>
      </c>
    </row>
    <row r="26" spans="1:29" ht="27.95" customHeight="1" thickBot="1" x14ac:dyDescent="0.35">
      <c r="A26" s="261"/>
      <c r="B26" s="7" t="str">
        <f t="shared" si="59"/>
        <v>장다은</v>
      </c>
      <c r="C26" s="101" t="str">
        <f t="shared" si="60"/>
        <v>강종수</v>
      </c>
      <c r="D26" s="101" t="str">
        <f t="shared" si="61"/>
        <v>장다은</v>
      </c>
      <c r="E26" s="101" t="str">
        <f t="shared" si="62"/>
        <v>강종수</v>
      </c>
      <c r="F26" s="101" t="str">
        <f t="shared" si="63"/>
        <v>장다은</v>
      </c>
      <c r="G26" s="117" t="str">
        <f t="shared" si="64"/>
        <v>강종수</v>
      </c>
      <c r="H26" s="128" t="str">
        <f t="shared" si="65"/>
        <v>김찬수</v>
      </c>
      <c r="I26" s="129" t="str">
        <f t="shared" si="66"/>
        <v>송지원</v>
      </c>
      <c r="J26" s="129" t="str">
        <f t="shared" si="67"/>
        <v>김찬수</v>
      </c>
      <c r="K26" s="129" t="str">
        <f t="shared" si="68"/>
        <v>송지원</v>
      </c>
      <c r="L26" s="129" t="str">
        <f t="shared" si="69"/>
        <v>김찬수</v>
      </c>
      <c r="M26" s="135" t="str">
        <f t="shared" si="70"/>
        <v>송지원</v>
      </c>
      <c r="N26" s="6"/>
      <c r="O26" s="273"/>
      <c r="P26" s="271"/>
      <c r="Q26" s="34" t="s">
        <v>148</v>
      </c>
      <c r="R26" s="146" t="s">
        <v>159</v>
      </c>
      <c r="S26" s="34" t="s">
        <v>154</v>
      </c>
      <c r="T26" s="35" t="s">
        <v>143</v>
      </c>
      <c r="U26" s="293"/>
      <c r="V26" s="174"/>
      <c r="W26" s="170"/>
      <c r="X26" s="167" t="s">
        <v>78</v>
      </c>
      <c r="Y26" s="168">
        <f t="shared" si="42"/>
        <v>3</v>
      </c>
      <c r="Z26" s="168">
        <f t="shared" si="43"/>
        <v>2</v>
      </c>
      <c r="AA26" s="169"/>
      <c r="AB26" s="208">
        <f t="shared" si="44"/>
        <v>5</v>
      </c>
    </row>
    <row r="27" spans="1:29" ht="27.95" customHeight="1" thickBot="1" x14ac:dyDescent="0.35">
      <c r="A27" s="262"/>
      <c r="B27" s="113" t="str">
        <f t="shared" si="59"/>
        <v>김찬수</v>
      </c>
      <c r="C27" s="106" t="str">
        <f t="shared" si="60"/>
        <v>김익조</v>
      </c>
      <c r="D27" s="106" t="str">
        <f t="shared" si="61"/>
        <v>김찬수</v>
      </c>
      <c r="E27" s="106" t="str">
        <f t="shared" si="62"/>
        <v>김익조</v>
      </c>
      <c r="F27" s="106" t="str">
        <f t="shared" si="63"/>
        <v>김찬수</v>
      </c>
      <c r="G27" s="119" t="str">
        <f t="shared" si="64"/>
        <v>김익조</v>
      </c>
      <c r="H27" s="136" t="str">
        <f t="shared" si="65"/>
        <v>이명진</v>
      </c>
      <c r="I27" s="137" t="str">
        <f t="shared" si="66"/>
        <v>이유림</v>
      </c>
      <c r="J27" s="137" t="str">
        <f t="shared" si="67"/>
        <v>이명진</v>
      </c>
      <c r="K27" s="137" t="str">
        <f t="shared" si="68"/>
        <v>이유림</v>
      </c>
      <c r="L27" s="137" t="str">
        <f t="shared" si="69"/>
        <v>이명진</v>
      </c>
      <c r="M27" s="138" t="str">
        <f t="shared" si="70"/>
        <v>이유림</v>
      </c>
      <c r="N27" s="6"/>
      <c r="O27" s="274"/>
      <c r="P27" s="272"/>
      <c r="Q27" s="37" t="s">
        <v>155</v>
      </c>
      <c r="R27" s="148" t="s">
        <v>156</v>
      </c>
      <c r="S27" s="37" t="s">
        <v>144</v>
      </c>
      <c r="T27" s="38" t="s">
        <v>21</v>
      </c>
      <c r="U27" s="307"/>
      <c r="V27" s="174"/>
      <c r="W27" s="170"/>
      <c r="X27" s="156"/>
      <c r="Y27" s="156"/>
      <c r="Z27" s="156"/>
      <c r="AA27" s="156"/>
      <c r="AB27" s="156"/>
    </row>
    <row r="28" spans="1:29" ht="27.95" customHeight="1" x14ac:dyDescent="0.3">
      <c r="A28" s="260" t="str">
        <f t="shared" ref="A28" si="71">O28&amp;"일 / "&amp;P28</f>
        <v>19일 / 일</v>
      </c>
      <c r="B28" s="278" t="s">
        <v>84</v>
      </c>
      <c r="C28" s="279"/>
      <c r="D28" s="279"/>
      <c r="E28" s="279"/>
      <c r="F28" s="279"/>
      <c r="G28" s="279"/>
      <c r="H28" s="279"/>
      <c r="I28" s="279"/>
      <c r="J28" s="279"/>
      <c r="K28" s="279"/>
      <c r="L28" s="279"/>
      <c r="M28" s="280"/>
      <c r="N28" s="6"/>
      <c r="O28" s="273">
        <v>19</v>
      </c>
      <c r="P28" s="271" t="s">
        <v>118</v>
      </c>
      <c r="Q28" s="107"/>
      <c r="R28" s="120"/>
      <c r="S28" s="107"/>
      <c r="T28" s="110"/>
      <c r="U28" s="256" t="s">
        <v>85</v>
      </c>
      <c r="V28" s="174"/>
      <c r="W28" s="156"/>
      <c r="X28" s="171" t="s">
        <v>135</v>
      </c>
      <c r="Y28" s="172" t="s">
        <v>138</v>
      </c>
      <c r="Z28" s="172" t="s">
        <v>134</v>
      </c>
      <c r="AA28" s="172" t="s">
        <v>136</v>
      </c>
      <c r="AB28" s="172" t="s">
        <v>137</v>
      </c>
      <c r="AC28" s="172" t="s">
        <v>139</v>
      </c>
    </row>
    <row r="29" spans="1:29" ht="27.95" customHeight="1" x14ac:dyDescent="0.3">
      <c r="A29" s="261"/>
      <c r="B29" s="281"/>
      <c r="C29" s="282"/>
      <c r="D29" s="282"/>
      <c r="E29" s="282"/>
      <c r="F29" s="282"/>
      <c r="G29" s="282"/>
      <c r="H29" s="282"/>
      <c r="I29" s="282"/>
      <c r="J29" s="282"/>
      <c r="K29" s="282"/>
      <c r="L29" s="282"/>
      <c r="M29" s="283"/>
      <c r="N29" s="6"/>
      <c r="O29" s="273"/>
      <c r="P29" s="271"/>
      <c r="Q29" s="34"/>
      <c r="R29" s="146"/>
      <c r="S29" s="34"/>
      <c r="T29" s="35"/>
      <c r="U29" s="256"/>
      <c r="V29" s="174"/>
      <c r="W29" s="156"/>
      <c r="X29" s="172" t="str">
        <f>COUNTA(O4:O42)&amp;"일"</f>
        <v>11일</v>
      </c>
      <c r="Y29" s="172" t="str">
        <f>COUNTIF(U4:U42,"정기휴무")&amp;"일"</f>
        <v>3일</v>
      </c>
      <c r="Z29" s="172" t="str">
        <f>COUNTA(O4:O42)-COUNTIF(U4:U42,"정기휴무")&amp;"일"</f>
        <v>8일</v>
      </c>
      <c r="AA29" s="172" t="str">
        <f>COUNTA(X7:X18)&amp;"명"</f>
        <v>11명</v>
      </c>
      <c r="AB29" s="172" t="str">
        <f>COUNTA(X20:X26)&amp;"명"</f>
        <v>7명</v>
      </c>
      <c r="AC29" s="62">
        <f>(COUNTA(O4:O42)-COUNTIF(U4:U42,"정기휴무"))*12/(COUNTA(X7:X18)+COUNTA(X20:X26))</f>
        <v>5.333333333333333</v>
      </c>
    </row>
    <row r="30" spans="1:29" ht="27.95" customHeight="1" thickBot="1" x14ac:dyDescent="0.35">
      <c r="A30" s="277"/>
      <c r="B30" s="284"/>
      <c r="C30" s="285"/>
      <c r="D30" s="285"/>
      <c r="E30" s="285"/>
      <c r="F30" s="285"/>
      <c r="G30" s="285"/>
      <c r="H30" s="285"/>
      <c r="I30" s="285"/>
      <c r="J30" s="285"/>
      <c r="K30" s="285"/>
      <c r="L30" s="285"/>
      <c r="M30" s="286"/>
      <c r="N30" s="6"/>
      <c r="O30" s="273"/>
      <c r="P30" s="271"/>
      <c r="Q30" s="144"/>
      <c r="R30" s="147"/>
      <c r="S30" s="144"/>
      <c r="T30" s="145"/>
      <c r="U30" s="256"/>
      <c r="V30" s="174"/>
      <c r="W30" s="156"/>
      <c r="X30" s="156"/>
      <c r="Y30" s="156"/>
      <c r="Z30" s="156"/>
      <c r="AA30" s="156"/>
      <c r="AB30" s="156"/>
      <c r="AC30">
        <f>(COUNTA(O4:O42)-COUNTIF(U4:U42,"정기휴무"))*12</f>
        <v>96</v>
      </c>
    </row>
    <row r="31" spans="1:29" ht="27.95" customHeight="1" x14ac:dyDescent="0.3">
      <c r="A31" s="268" t="str">
        <f t="shared" ref="A31" si="72">O31&amp;"일 / "&amp;P31</f>
        <v>25일 / 토</v>
      </c>
      <c r="B31" s="125" t="str">
        <f t="shared" ref="B31:C33" si="73">Q31</f>
        <v>민영기</v>
      </c>
      <c r="C31" s="126" t="str">
        <f t="shared" si="73"/>
        <v>강종수</v>
      </c>
      <c r="D31" s="126" t="str">
        <f t="shared" ref="D31:E33" si="74">B31</f>
        <v>민영기</v>
      </c>
      <c r="E31" s="126" t="str">
        <f t="shared" si="74"/>
        <v>강종수</v>
      </c>
      <c r="F31" s="126" t="str">
        <f t="shared" ref="F31:G33" si="75">B31</f>
        <v>민영기</v>
      </c>
      <c r="G31" s="127" t="str">
        <f t="shared" si="75"/>
        <v>강종수</v>
      </c>
      <c r="H31" s="111" t="str">
        <f t="shared" ref="H31:I33" si="76">S31</f>
        <v>조아라</v>
      </c>
      <c r="I31" s="5" t="str">
        <f t="shared" si="76"/>
        <v>윤혜진</v>
      </c>
      <c r="J31" s="5" t="str">
        <f t="shared" ref="J31:J33" si="77">H31</f>
        <v>조아라</v>
      </c>
      <c r="K31" s="5" t="str">
        <f t="shared" ref="K31:M42" si="78">I31</f>
        <v>윤혜진</v>
      </c>
      <c r="L31" s="5" t="str">
        <f t="shared" si="78"/>
        <v>조아라</v>
      </c>
      <c r="M31" s="112" t="str">
        <f t="shared" si="78"/>
        <v>윤혜진</v>
      </c>
      <c r="N31" s="6"/>
      <c r="O31" s="276">
        <v>25</v>
      </c>
      <c r="P31" s="275" t="s">
        <v>117</v>
      </c>
      <c r="Q31" s="111" t="s">
        <v>152</v>
      </c>
      <c r="R31" s="116" t="s">
        <v>159</v>
      </c>
      <c r="S31" s="111" t="s">
        <v>147</v>
      </c>
      <c r="T31" s="112" t="s">
        <v>145</v>
      </c>
      <c r="U31" s="257" t="s">
        <v>167</v>
      </c>
      <c r="V31" s="174"/>
      <c r="W31" s="156"/>
      <c r="X31" s="156"/>
      <c r="Y31" s="156"/>
      <c r="Z31" s="156"/>
      <c r="AA31" s="156"/>
      <c r="AB31" s="156"/>
    </row>
    <row r="32" spans="1:29" ht="26.25" customHeight="1" x14ac:dyDescent="0.3">
      <c r="A32" s="261"/>
      <c r="B32" s="128" t="str">
        <f t="shared" si="73"/>
        <v>김찬수</v>
      </c>
      <c r="C32" s="129" t="str">
        <f t="shared" si="73"/>
        <v>이명진</v>
      </c>
      <c r="D32" s="129" t="str">
        <f t="shared" si="74"/>
        <v>김찬수</v>
      </c>
      <c r="E32" s="129" t="str">
        <f t="shared" si="74"/>
        <v>이명진</v>
      </c>
      <c r="F32" s="129" t="str">
        <f t="shared" si="75"/>
        <v>김찬수</v>
      </c>
      <c r="G32" s="130" t="str">
        <f t="shared" si="75"/>
        <v>이명진</v>
      </c>
      <c r="H32" s="7" t="str">
        <f t="shared" si="76"/>
        <v>황가슬</v>
      </c>
      <c r="I32" s="101" t="str">
        <f t="shared" si="76"/>
        <v>이명진</v>
      </c>
      <c r="J32" s="101" t="str">
        <f t="shared" si="77"/>
        <v>황가슬</v>
      </c>
      <c r="K32" s="101" t="str">
        <f t="shared" si="78"/>
        <v>이명진</v>
      </c>
      <c r="L32" s="101" t="str">
        <f t="shared" si="78"/>
        <v>황가슬</v>
      </c>
      <c r="M32" s="100" t="str">
        <f t="shared" si="78"/>
        <v>이명진</v>
      </c>
      <c r="N32" s="6"/>
      <c r="O32" s="273"/>
      <c r="P32" s="271"/>
      <c r="Q32" s="34" t="s">
        <v>155</v>
      </c>
      <c r="R32" s="146" t="s">
        <v>144</v>
      </c>
      <c r="S32" s="34" t="s">
        <v>133</v>
      </c>
      <c r="T32" s="35" t="s">
        <v>18</v>
      </c>
      <c r="U32" s="258"/>
      <c r="V32" s="174"/>
      <c r="W32" s="156"/>
      <c r="X32" s="156"/>
      <c r="Y32" s="156"/>
      <c r="Z32" s="156"/>
      <c r="AA32" s="156"/>
      <c r="AB32" s="156"/>
    </row>
    <row r="33" spans="1:28" ht="26.25" customHeight="1" thickBot="1" x14ac:dyDescent="0.35">
      <c r="A33" s="262"/>
      <c r="B33" s="136" t="str">
        <f t="shared" si="73"/>
        <v>이유림</v>
      </c>
      <c r="C33" s="137" t="str">
        <f t="shared" si="73"/>
        <v>김익조</v>
      </c>
      <c r="D33" s="137" t="str">
        <f t="shared" si="74"/>
        <v>이유림</v>
      </c>
      <c r="E33" s="137" t="str">
        <f t="shared" si="74"/>
        <v>김익조</v>
      </c>
      <c r="F33" s="137" t="str">
        <f t="shared" si="75"/>
        <v>이유림</v>
      </c>
      <c r="G33" s="143" t="str">
        <f t="shared" si="75"/>
        <v>김익조</v>
      </c>
      <c r="H33" s="113" t="str">
        <f t="shared" si="76"/>
        <v>김세희</v>
      </c>
      <c r="I33" s="106" t="str">
        <f t="shared" si="76"/>
        <v>송지원</v>
      </c>
      <c r="J33" s="106" t="str">
        <f t="shared" si="77"/>
        <v>김세희</v>
      </c>
      <c r="K33" s="106" t="str">
        <f t="shared" si="78"/>
        <v>송지원</v>
      </c>
      <c r="L33" s="106" t="str">
        <f t="shared" si="78"/>
        <v>김세희</v>
      </c>
      <c r="M33" s="114" t="str">
        <f t="shared" si="78"/>
        <v>송지원</v>
      </c>
      <c r="N33" s="6"/>
      <c r="O33" s="274"/>
      <c r="P33" s="272"/>
      <c r="Q33" s="37" t="s">
        <v>142</v>
      </c>
      <c r="R33" s="148" t="s">
        <v>96</v>
      </c>
      <c r="S33" s="37" t="s">
        <v>19</v>
      </c>
      <c r="T33" s="38" t="s">
        <v>93</v>
      </c>
      <c r="U33" s="259"/>
      <c r="V33" s="303"/>
      <c r="W33" s="156"/>
      <c r="X33" s="156"/>
      <c r="Y33" s="156"/>
      <c r="Z33" s="156"/>
      <c r="AA33" s="156"/>
      <c r="AB33" s="156"/>
    </row>
    <row r="34" spans="1:28" ht="26.25" customHeight="1" x14ac:dyDescent="0.3">
      <c r="A34" s="268" t="str">
        <f t="shared" ref="A34" si="79">O34&amp;"일 / "&amp;P34</f>
        <v>26일 / 일</v>
      </c>
      <c r="B34" s="111" t="str">
        <f t="shared" ref="B34:C36" si="80">Q34</f>
        <v>조아라</v>
      </c>
      <c r="C34" s="5" t="str">
        <f t="shared" si="80"/>
        <v>윤혜진</v>
      </c>
      <c r="D34" s="5" t="str">
        <f t="shared" ref="D34:E36" si="81">B34</f>
        <v>조아라</v>
      </c>
      <c r="E34" s="5" t="str">
        <f t="shared" si="81"/>
        <v>윤혜진</v>
      </c>
      <c r="F34" s="5" t="str">
        <f t="shared" ref="F34:G36" si="82">B34</f>
        <v>조아라</v>
      </c>
      <c r="G34" s="116" t="str">
        <f t="shared" si="82"/>
        <v>윤혜진</v>
      </c>
      <c r="H34" s="125" t="str">
        <f t="shared" ref="H34:I36" si="83">S34</f>
        <v>이해민</v>
      </c>
      <c r="I34" s="126" t="str">
        <f t="shared" si="83"/>
        <v>김익조</v>
      </c>
      <c r="J34" s="126" t="str">
        <f t="shared" ref="J34:J36" si="84">H34</f>
        <v>이해민</v>
      </c>
      <c r="K34" s="126" t="str">
        <f t="shared" si="78"/>
        <v>김익조</v>
      </c>
      <c r="L34" s="126" t="str">
        <f t="shared" si="78"/>
        <v>이해민</v>
      </c>
      <c r="M34" s="134" t="str">
        <f t="shared" si="78"/>
        <v>김익조</v>
      </c>
      <c r="N34" s="6"/>
      <c r="O34" s="273">
        <v>26</v>
      </c>
      <c r="P34" s="271" t="s">
        <v>118</v>
      </c>
      <c r="Q34" s="107" t="s">
        <v>147</v>
      </c>
      <c r="R34" s="120" t="s">
        <v>145</v>
      </c>
      <c r="S34" s="107" t="s">
        <v>150</v>
      </c>
      <c r="T34" s="110" t="s">
        <v>156</v>
      </c>
      <c r="U34" s="258" t="s">
        <v>151</v>
      </c>
      <c r="V34" s="303"/>
      <c r="W34" s="156"/>
      <c r="X34" s="156"/>
      <c r="Y34" s="156"/>
      <c r="Z34" s="156"/>
      <c r="AA34" s="156"/>
      <c r="AB34" s="156"/>
    </row>
    <row r="35" spans="1:28" ht="26.25" customHeight="1" x14ac:dyDescent="0.3">
      <c r="A35" s="261"/>
      <c r="B35" s="7" t="str">
        <f t="shared" si="80"/>
        <v>황가슬</v>
      </c>
      <c r="C35" s="101" t="str">
        <f t="shared" si="80"/>
        <v>김세희</v>
      </c>
      <c r="D35" s="101" t="str">
        <f t="shared" si="81"/>
        <v>황가슬</v>
      </c>
      <c r="E35" s="101" t="str">
        <f t="shared" si="81"/>
        <v>김세희</v>
      </c>
      <c r="F35" s="101" t="str">
        <f t="shared" si="82"/>
        <v>황가슬</v>
      </c>
      <c r="G35" s="117" t="str">
        <f t="shared" si="82"/>
        <v>김세희</v>
      </c>
      <c r="H35" s="128" t="str">
        <f t="shared" si="83"/>
        <v>김찬수</v>
      </c>
      <c r="I35" s="129" t="str">
        <f t="shared" si="83"/>
        <v>송지원</v>
      </c>
      <c r="J35" s="129" t="str">
        <f t="shared" si="84"/>
        <v>김찬수</v>
      </c>
      <c r="K35" s="129" t="str">
        <f t="shared" si="78"/>
        <v>송지원</v>
      </c>
      <c r="L35" s="129" t="str">
        <f t="shared" si="78"/>
        <v>김찬수</v>
      </c>
      <c r="M35" s="135" t="str">
        <f t="shared" si="78"/>
        <v>송지원</v>
      </c>
      <c r="N35" s="150"/>
      <c r="O35" s="273"/>
      <c r="P35" s="271"/>
      <c r="Q35" s="34" t="s">
        <v>133</v>
      </c>
      <c r="R35" s="146" t="s">
        <v>146</v>
      </c>
      <c r="S35" s="34" t="s">
        <v>155</v>
      </c>
      <c r="T35" s="35" t="s">
        <v>143</v>
      </c>
      <c r="U35" s="258"/>
      <c r="V35" s="174"/>
      <c r="W35" s="156"/>
      <c r="X35" s="156"/>
      <c r="Y35" s="156"/>
      <c r="Z35" s="156"/>
      <c r="AA35" s="156"/>
      <c r="AB35" s="156"/>
    </row>
    <row r="36" spans="1:28" ht="26.25" customHeight="1" thickBot="1" x14ac:dyDescent="0.35">
      <c r="A36" s="262"/>
      <c r="B36" s="113" t="str">
        <f t="shared" si="80"/>
        <v>이유진</v>
      </c>
      <c r="C36" s="106" t="str">
        <f t="shared" si="80"/>
        <v>강종수</v>
      </c>
      <c r="D36" s="106" t="str">
        <f t="shared" si="81"/>
        <v>이유진</v>
      </c>
      <c r="E36" s="106" t="str">
        <f t="shared" si="81"/>
        <v>강종수</v>
      </c>
      <c r="F36" s="106" t="str">
        <f t="shared" si="82"/>
        <v>이유진</v>
      </c>
      <c r="G36" s="119" t="str">
        <f t="shared" si="82"/>
        <v>강종수</v>
      </c>
      <c r="H36" s="136" t="str">
        <f t="shared" si="83"/>
        <v>이유진</v>
      </c>
      <c r="I36" s="137" t="str">
        <f t="shared" si="83"/>
        <v>이유림</v>
      </c>
      <c r="J36" s="137" t="str">
        <f t="shared" si="84"/>
        <v>이유진</v>
      </c>
      <c r="K36" s="137" t="str">
        <f t="shared" si="78"/>
        <v>이유림</v>
      </c>
      <c r="L36" s="137" t="str">
        <f t="shared" si="78"/>
        <v>이유진</v>
      </c>
      <c r="M36" s="138" t="str">
        <f t="shared" si="78"/>
        <v>이유림</v>
      </c>
      <c r="N36" s="6"/>
      <c r="O36" s="274"/>
      <c r="P36" s="272"/>
      <c r="Q36" s="37" t="s">
        <v>128</v>
      </c>
      <c r="R36" s="148" t="s">
        <v>159</v>
      </c>
      <c r="S36" s="37" t="s">
        <v>128</v>
      </c>
      <c r="T36" s="38" t="s">
        <v>142</v>
      </c>
      <c r="U36" s="259"/>
      <c r="V36" s="174"/>
      <c r="W36" s="156"/>
    </row>
    <row r="37" spans="1:28" ht="26.25" hidden="1" customHeight="1" x14ac:dyDescent="0.3">
      <c r="A37" s="268" t="str">
        <f t="shared" ref="A37" si="85">O37&amp;"일 / "&amp;P37</f>
        <v xml:space="preserve">일 / </v>
      </c>
      <c r="B37" s="201">
        <f t="shared" ref="B37:C39" si="86">Q37</f>
        <v>0</v>
      </c>
      <c r="C37" s="5">
        <f t="shared" si="86"/>
        <v>0</v>
      </c>
      <c r="D37" s="5">
        <f t="shared" ref="D37:E39" si="87">B37</f>
        <v>0</v>
      </c>
      <c r="E37" s="5">
        <f t="shared" si="87"/>
        <v>0</v>
      </c>
      <c r="F37" s="5">
        <f t="shared" ref="F37:G39" si="88">B37</f>
        <v>0</v>
      </c>
      <c r="G37" s="112">
        <f t="shared" si="88"/>
        <v>0</v>
      </c>
      <c r="H37" s="201">
        <f t="shared" ref="H37:I39" si="89">S37</f>
        <v>0</v>
      </c>
      <c r="I37" s="5">
        <f t="shared" si="89"/>
        <v>0</v>
      </c>
      <c r="J37" s="5">
        <f t="shared" ref="J37:J39" si="90">H37</f>
        <v>0</v>
      </c>
      <c r="K37" s="5">
        <f t="shared" si="78"/>
        <v>0</v>
      </c>
      <c r="L37" s="5">
        <f t="shared" si="78"/>
        <v>0</v>
      </c>
      <c r="M37" s="112">
        <f t="shared" si="78"/>
        <v>0</v>
      </c>
      <c r="N37" s="6"/>
      <c r="O37" s="270"/>
      <c r="P37" s="269"/>
      <c r="Q37" s="111"/>
      <c r="R37" s="5"/>
      <c r="S37" s="5"/>
      <c r="T37" s="112"/>
      <c r="U37" s="252"/>
      <c r="V37" s="174"/>
    </row>
    <row r="38" spans="1:28" ht="26.25" hidden="1" customHeight="1" x14ac:dyDescent="0.3">
      <c r="A38" s="261"/>
      <c r="B38" s="200">
        <f t="shared" si="86"/>
        <v>0</v>
      </c>
      <c r="C38" s="101">
        <f t="shared" si="86"/>
        <v>0</v>
      </c>
      <c r="D38" s="101">
        <f t="shared" si="87"/>
        <v>0</v>
      </c>
      <c r="E38" s="101">
        <f t="shared" si="87"/>
        <v>0</v>
      </c>
      <c r="F38" s="101">
        <f t="shared" si="88"/>
        <v>0</v>
      </c>
      <c r="G38" s="109">
        <f t="shared" si="88"/>
        <v>0</v>
      </c>
      <c r="H38" s="200">
        <f t="shared" si="89"/>
        <v>0</v>
      </c>
      <c r="I38" s="101">
        <f t="shared" si="89"/>
        <v>0</v>
      </c>
      <c r="J38" s="101">
        <f t="shared" si="90"/>
        <v>0</v>
      </c>
      <c r="K38" s="101">
        <f t="shared" si="78"/>
        <v>0</v>
      </c>
      <c r="L38" s="101">
        <f t="shared" si="78"/>
        <v>0</v>
      </c>
      <c r="M38" s="109">
        <f t="shared" si="78"/>
        <v>0</v>
      </c>
      <c r="N38" s="6"/>
      <c r="O38" s="266"/>
      <c r="P38" s="263"/>
      <c r="Q38" s="12"/>
      <c r="R38" s="8"/>
      <c r="S38" s="8"/>
      <c r="T38" s="9"/>
      <c r="U38" s="253"/>
      <c r="V38" s="174"/>
    </row>
    <row r="39" spans="1:28" ht="26.25" hidden="1" customHeight="1" x14ac:dyDescent="0.3">
      <c r="A39" s="261"/>
      <c r="B39" s="200">
        <f t="shared" si="86"/>
        <v>0</v>
      </c>
      <c r="C39" s="101">
        <f t="shared" si="86"/>
        <v>0</v>
      </c>
      <c r="D39" s="101">
        <f t="shared" si="87"/>
        <v>0</v>
      </c>
      <c r="E39" s="101">
        <f t="shared" si="87"/>
        <v>0</v>
      </c>
      <c r="F39" s="101">
        <f t="shared" si="88"/>
        <v>0</v>
      </c>
      <c r="G39" s="109">
        <f t="shared" si="88"/>
        <v>0</v>
      </c>
      <c r="H39" s="200">
        <f t="shared" si="89"/>
        <v>0</v>
      </c>
      <c r="I39" s="101">
        <f t="shared" si="89"/>
        <v>0</v>
      </c>
      <c r="J39" s="101">
        <f t="shared" si="90"/>
        <v>0</v>
      </c>
      <c r="K39" s="101">
        <f t="shared" si="78"/>
        <v>0</v>
      </c>
      <c r="L39" s="101">
        <f t="shared" si="78"/>
        <v>0</v>
      </c>
      <c r="M39" s="109">
        <f t="shared" si="78"/>
        <v>0</v>
      </c>
      <c r="N39" s="6"/>
      <c r="O39" s="266"/>
      <c r="P39" s="263"/>
      <c r="Q39" s="12"/>
      <c r="R39" s="8"/>
      <c r="S39" s="8"/>
      <c r="T39" s="9"/>
      <c r="U39" s="253"/>
      <c r="V39" s="174"/>
    </row>
    <row r="40" spans="1:28" ht="26.25" hidden="1" customHeight="1" x14ac:dyDescent="0.3">
      <c r="A40" s="260" t="str">
        <f t="shared" ref="A40" si="91">O40&amp;"일 / "&amp;P40</f>
        <v xml:space="preserve">일 / </v>
      </c>
      <c r="B40" s="199">
        <f t="shared" ref="B40:C42" si="92">Q40</f>
        <v>0</v>
      </c>
      <c r="C40" s="104">
        <f t="shared" si="92"/>
        <v>0</v>
      </c>
      <c r="D40" s="104">
        <f t="shared" ref="D40:E42" si="93">B40</f>
        <v>0</v>
      </c>
      <c r="E40" s="104">
        <f t="shared" si="93"/>
        <v>0</v>
      </c>
      <c r="F40" s="104">
        <f t="shared" ref="F40:G42" si="94">B40</f>
        <v>0</v>
      </c>
      <c r="G40" s="110">
        <f t="shared" si="94"/>
        <v>0</v>
      </c>
      <c r="H40" s="199">
        <f t="shared" ref="H40:I42" si="95">S40</f>
        <v>0</v>
      </c>
      <c r="I40" s="104">
        <f t="shared" si="95"/>
        <v>0</v>
      </c>
      <c r="J40" s="104">
        <f t="shared" ref="J40:J42" si="96">H40</f>
        <v>0</v>
      </c>
      <c r="K40" s="104">
        <f t="shared" si="78"/>
        <v>0</v>
      </c>
      <c r="L40" s="104">
        <f t="shared" si="78"/>
        <v>0</v>
      </c>
      <c r="M40" s="110">
        <f t="shared" si="78"/>
        <v>0</v>
      </c>
      <c r="N40" s="6"/>
      <c r="O40" s="265"/>
      <c r="P40" s="263"/>
      <c r="Q40" s="7"/>
      <c r="R40" s="101"/>
      <c r="S40" s="101"/>
      <c r="T40" s="109"/>
      <c r="U40" s="254"/>
      <c r="V40" s="174"/>
    </row>
    <row r="41" spans="1:28" ht="26.25" hidden="1" customHeight="1" x14ac:dyDescent="0.3">
      <c r="A41" s="261"/>
      <c r="B41" s="200">
        <f t="shared" si="92"/>
        <v>0</v>
      </c>
      <c r="C41" s="101">
        <f t="shared" si="92"/>
        <v>0</v>
      </c>
      <c r="D41" s="101">
        <f t="shared" si="93"/>
        <v>0</v>
      </c>
      <c r="E41" s="101">
        <f t="shared" si="93"/>
        <v>0</v>
      </c>
      <c r="F41" s="101">
        <f t="shared" si="94"/>
        <v>0</v>
      </c>
      <c r="G41" s="109">
        <f t="shared" si="94"/>
        <v>0</v>
      </c>
      <c r="H41" s="200">
        <f t="shared" si="95"/>
        <v>0</v>
      </c>
      <c r="I41" s="101">
        <f t="shared" si="95"/>
        <v>0</v>
      </c>
      <c r="J41" s="101">
        <f t="shared" si="96"/>
        <v>0</v>
      </c>
      <c r="K41" s="101">
        <f t="shared" si="78"/>
        <v>0</v>
      </c>
      <c r="L41" s="101">
        <f t="shared" si="78"/>
        <v>0</v>
      </c>
      <c r="M41" s="109">
        <f t="shared" si="78"/>
        <v>0</v>
      </c>
      <c r="N41" s="6"/>
      <c r="O41" s="266"/>
      <c r="P41" s="263"/>
      <c r="Q41" s="12"/>
      <c r="R41" s="8"/>
      <c r="S41" s="8"/>
      <c r="T41" s="9"/>
      <c r="U41" s="253"/>
      <c r="V41" s="174"/>
    </row>
    <row r="42" spans="1:28" ht="26.25" hidden="1" customHeight="1" thickBot="1" x14ac:dyDescent="0.35">
      <c r="A42" s="262"/>
      <c r="B42" s="202">
        <f t="shared" si="92"/>
        <v>0</v>
      </c>
      <c r="C42" s="106">
        <f t="shared" si="92"/>
        <v>0</v>
      </c>
      <c r="D42" s="106">
        <f t="shared" si="93"/>
        <v>0</v>
      </c>
      <c r="E42" s="106">
        <f t="shared" si="93"/>
        <v>0</v>
      </c>
      <c r="F42" s="106">
        <f t="shared" si="94"/>
        <v>0</v>
      </c>
      <c r="G42" s="114">
        <f t="shared" si="94"/>
        <v>0</v>
      </c>
      <c r="H42" s="202">
        <f t="shared" si="95"/>
        <v>0</v>
      </c>
      <c r="I42" s="106">
        <f t="shared" si="95"/>
        <v>0</v>
      </c>
      <c r="J42" s="106">
        <f t="shared" si="96"/>
        <v>0</v>
      </c>
      <c r="K42" s="106">
        <f t="shared" si="78"/>
        <v>0</v>
      </c>
      <c r="L42" s="106">
        <f t="shared" si="78"/>
        <v>0</v>
      </c>
      <c r="M42" s="114">
        <f t="shared" si="78"/>
        <v>0</v>
      </c>
      <c r="N42" s="6"/>
      <c r="O42" s="267"/>
      <c r="P42" s="264"/>
      <c r="Q42" s="196"/>
      <c r="R42" s="197"/>
      <c r="S42" s="197"/>
      <c r="T42" s="198"/>
      <c r="U42" s="255"/>
      <c r="V42" s="174"/>
    </row>
    <row r="43" spans="1:28" ht="17.25" hidden="1" thickBot="1" x14ac:dyDescent="0.35"/>
    <row r="44" spans="1:28" ht="17.25" hidden="1" thickBot="1" x14ac:dyDescent="0.35">
      <c r="L44" s="189" t="s">
        <v>171</v>
      </c>
      <c r="M44" s="190">
        <f>X2</f>
        <v>1</v>
      </c>
    </row>
  </sheetData>
  <mergeCells count="60">
    <mergeCell ref="V33:V34"/>
    <mergeCell ref="B13:M15"/>
    <mergeCell ref="U10:U12"/>
    <mergeCell ref="U13:U15"/>
    <mergeCell ref="U16:U18"/>
    <mergeCell ref="U22:U24"/>
    <mergeCell ref="U25:U27"/>
    <mergeCell ref="U19:U21"/>
    <mergeCell ref="A1:M1"/>
    <mergeCell ref="A2:A3"/>
    <mergeCell ref="A4:A6"/>
    <mergeCell ref="P4:P6"/>
    <mergeCell ref="O2:U2"/>
    <mergeCell ref="X4:AB5"/>
    <mergeCell ref="A7:A9"/>
    <mergeCell ref="P7:P9"/>
    <mergeCell ref="U7:U9"/>
    <mergeCell ref="O4:O6"/>
    <mergeCell ref="O7:O9"/>
    <mergeCell ref="U4:U6"/>
    <mergeCell ref="A13:A15"/>
    <mergeCell ref="P13:P15"/>
    <mergeCell ref="A10:A12"/>
    <mergeCell ref="P10:P12"/>
    <mergeCell ref="O10:O12"/>
    <mergeCell ref="O13:O15"/>
    <mergeCell ref="B10:M12"/>
    <mergeCell ref="A19:A21"/>
    <mergeCell ref="P19:P21"/>
    <mergeCell ref="A16:A18"/>
    <mergeCell ref="P16:P18"/>
    <mergeCell ref="O16:O18"/>
    <mergeCell ref="O19:O21"/>
    <mergeCell ref="A28:A30"/>
    <mergeCell ref="P28:P30"/>
    <mergeCell ref="O28:O30"/>
    <mergeCell ref="A22:A24"/>
    <mergeCell ref="P22:P24"/>
    <mergeCell ref="A25:A27"/>
    <mergeCell ref="P25:P27"/>
    <mergeCell ref="O22:O24"/>
    <mergeCell ref="O25:O27"/>
    <mergeCell ref="B28:M30"/>
    <mergeCell ref="A34:A36"/>
    <mergeCell ref="P34:P36"/>
    <mergeCell ref="O34:O36"/>
    <mergeCell ref="A31:A33"/>
    <mergeCell ref="P31:P33"/>
    <mergeCell ref="O31:O33"/>
    <mergeCell ref="A40:A42"/>
    <mergeCell ref="P40:P42"/>
    <mergeCell ref="O40:O42"/>
    <mergeCell ref="A37:A39"/>
    <mergeCell ref="P37:P39"/>
    <mergeCell ref="O37:O39"/>
    <mergeCell ref="U37:U39"/>
    <mergeCell ref="U40:U42"/>
    <mergeCell ref="U28:U30"/>
    <mergeCell ref="U31:U33"/>
    <mergeCell ref="U34:U36"/>
  </mergeCells>
  <phoneticPr fontId="6" type="noConversion"/>
  <conditionalFormatting sqref="A4:M6 A16:M18 A22:M27 A19:A21 A31:M42 A28:A30 A7:A15">
    <cfRule type="cellIs" dxfId="9" priority="16" operator="equal">
      <formula>0</formula>
    </cfRule>
  </conditionalFormatting>
  <conditionalFormatting sqref="A4:A42">
    <cfRule type="endsWith" dxfId="8" priority="14" operator="endsWith" text="토">
      <formula>RIGHT(A4,LEN("토"))="토"</formula>
    </cfRule>
  </conditionalFormatting>
  <conditionalFormatting sqref="B10">
    <cfRule type="cellIs" dxfId="7" priority="13" operator="equal">
      <formula>0</formula>
    </cfRule>
  </conditionalFormatting>
  <conditionalFormatting sqref="B28">
    <cfRule type="cellIs" dxfId="6" priority="12" operator="equal">
      <formula>0</formula>
    </cfRule>
  </conditionalFormatting>
  <conditionalFormatting sqref="B7:M9">
    <cfRule type="cellIs" dxfId="5" priority="11" operator="equal">
      <formula>0</formula>
    </cfRule>
  </conditionalFormatting>
  <conditionalFormatting sqref="B19:M21">
    <cfRule type="cellIs" dxfId="4" priority="10" operator="equal">
      <formula>0</formula>
    </cfRule>
  </conditionalFormatting>
  <conditionalFormatting sqref="Q4:T42">
    <cfRule type="cellIs" dxfId="3" priority="9" operator="equal">
      <formula>$X$2</formula>
    </cfRule>
  </conditionalFormatting>
  <conditionalFormatting sqref="B13">
    <cfRule type="cellIs" dxfId="2" priority="5" operator="equal">
      <formula>0</formula>
    </cfRule>
  </conditionalFormatting>
  <printOptions horizontalCentered="1" verticalCentered="1"/>
  <pageMargins left="0.19685039370078741" right="0.19685039370078741" top="0.19685039370078741" bottom="0.19685039370078741" header="0.31496062992125984" footer="0.31496062992125984"/>
  <pageSetup paperSize="9" scale="50" fitToWidth="0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8" operator="containsText" id="{FC0DAD18-B1CA-4C6A-AC1C-9478A4E1492D}">
            <xm:f>NOT(ISERROR(SEARCH($X$2,U4)))</xm:f>
            <xm:f>$X$2</xm:f>
            <x14:dxf>
              <font>
                <strike val="0"/>
                <u val="none"/>
                <color rgb="FF0000FF"/>
              </font>
            </x14:dxf>
          </x14:cfRule>
          <xm:sqref>U4:U42</xm:sqref>
        </x14:conditionalFormatting>
        <x14:conditionalFormatting xmlns:xm="http://schemas.microsoft.com/office/excel/2006/main">
          <x14:cfRule type="containsText" priority="3" operator="containsText" id="{CC808CAF-9A3A-406F-BA52-A6C5398FBB00}">
            <xm:f>NOT(ISERROR(SEARCH($M$44,B4)))</xm:f>
            <xm:f>$M$44</xm:f>
            <x14:dxf>
              <fill>
                <patternFill>
                  <bgColor theme="5" tint="0.39994506668294322"/>
                </patternFill>
              </fill>
            </x14:dxf>
          </x14:cfRule>
          <xm:sqref>B4:M42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2</vt:i4>
      </vt:variant>
    </vt:vector>
  </HeadingPairs>
  <TitlesOfParts>
    <vt:vector size="4" baseType="lpstr">
      <vt:lpstr>수영장근무편성표</vt:lpstr>
      <vt:lpstr>주말안전근무</vt:lpstr>
      <vt:lpstr>수영장근무편성표!Print_Area</vt:lpstr>
      <vt:lpstr>주말안전근무!Print_Area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2025-09-26T07:32:57Z</cp:lastPrinted>
  <dcterms:created xsi:type="dcterms:W3CDTF">2025-07-14T07:23:48Z</dcterms:created>
  <dcterms:modified xsi:type="dcterms:W3CDTF">2025-10-01T05:19:41Z</dcterms:modified>
</cp:coreProperties>
</file>